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ADD9F76F-25DE-4B58-8208-0C2DD3088844}" xr6:coauthVersionLast="47" xr6:coauthVersionMax="47" xr10:uidLastSave="{00000000-0000-0000-0000-000000000000}"/>
  <bookViews>
    <workbookView xWindow="2730" yWindow="2730" windowWidth="21600" windowHeight="11385" xr2:uid="{B67E6E4A-C3A1-4D41-8828-5A0D8D329968}"/>
  </bookViews>
  <sheets>
    <sheet name="Enterprise Business Operati(OE)" sheetId="11" r:id="rId1"/>
    <sheet name="Statewide Payroll(OE)" sheetId="9" r:id="rId2"/>
    <sheet name="Statewide Accounting(OE)" sheetId="7" r:id="rId3"/>
    <sheet name="Computer Center(OE)" sheetId="5" r:id="rId4"/>
    <sheet name="Administration(OE)" sheetId="3" r:id="rId5"/>
    <sheet name="Administration(TB)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1" l="1"/>
  <c r="G42" i="11"/>
  <c r="J46" i="11"/>
  <c r="I46" i="11"/>
  <c r="G46" i="11"/>
  <c r="E46" i="11"/>
  <c r="E47" i="11" s="1"/>
  <c r="B46" i="11"/>
  <c r="J45" i="11"/>
  <c r="I45" i="11"/>
  <c r="G45" i="11"/>
  <c r="E45" i="11"/>
  <c r="B45" i="11"/>
  <c r="J44" i="11"/>
  <c r="I44" i="11"/>
  <c r="G44" i="11"/>
  <c r="E44" i="11"/>
  <c r="B44" i="11"/>
  <c r="J41" i="11"/>
  <c r="I41" i="11"/>
  <c r="G41" i="11"/>
  <c r="E41" i="11"/>
  <c r="B41" i="11"/>
  <c r="J40" i="11"/>
  <c r="I40" i="11"/>
  <c r="G40" i="11"/>
  <c r="E40" i="11"/>
  <c r="B40" i="11"/>
  <c r="J39" i="11"/>
  <c r="I39" i="11"/>
  <c r="G39" i="11"/>
  <c r="E39" i="11"/>
  <c r="B39" i="11"/>
  <c r="J38" i="11"/>
  <c r="I38" i="11"/>
  <c r="G38" i="11"/>
  <c r="E38" i="11"/>
  <c r="B38" i="11"/>
  <c r="J37" i="11"/>
  <c r="I37" i="11"/>
  <c r="G37" i="11"/>
  <c r="E37" i="11"/>
  <c r="B37" i="11"/>
  <c r="J36" i="11"/>
  <c r="I36" i="11"/>
  <c r="G36" i="11"/>
  <c r="E36" i="11"/>
  <c r="B36" i="11"/>
  <c r="J35" i="11"/>
  <c r="I35" i="11"/>
  <c r="G35" i="11"/>
  <c r="E35" i="11"/>
  <c r="B35" i="11"/>
  <c r="J34" i="11"/>
  <c r="I34" i="11"/>
  <c r="G34" i="11"/>
  <c r="E34" i="11"/>
  <c r="B34" i="11"/>
  <c r="J33" i="11"/>
  <c r="I33" i="11"/>
  <c r="G33" i="11"/>
  <c r="E33" i="11"/>
  <c r="B33" i="11"/>
  <c r="J32" i="11"/>
  <c r="I32" i="11"/>
  <c r="G32" i="11"/>
  <c r="E32" i="11"/>
  <c r="B32" i="11"/>
  <c r="J31" i="11"/>
  <c r="I31" i="11"/>
  <c r="G31" i="11"/>
  <c r="E31" i="11"/>
  <c r="B31" i="11"/>
  <c r="J30" i="11"/>
  <c r="I30" i="11"/>
  <c r="G30" i="11"/>
  <c r="E30" i="11"/>
  <c r="B30" i="11"/>
  <c r="H47" i="11"/>
  <c r="D47" i="11"/>
  <c r="C47" i="11"/>
  <c r="F47" i="11"/>
  <c r="H42" i="11"/>
  <c r="D42" i="11"/>
  <c r="C42" i="11"/>
  <c r="F42" i="11"/>
  <c r="J25" i="11"/>
  <c r="H25" i="11"/>
  <c r="F25" i="11"/>
  <c r="E25" i="11"/>
  <c r="G25" i="11" s="1"/>
  <c r="D25" i="11"/>
  <c r="C25" i="11"/>
  <c r="B25" i="11"/>
  <c r="J20" i="11"/>
  <c r="H20" i="11"/>
  <c r="E20" i="11"/>
  <c r="G20" i="11" s="1"/>
  <c r="D20" i="11"/>
  <c r="C20" i="11"/>
  <c r="B20" i="11"/>
  <c r="J24" i="11"/>
  <c r="G24" i="11"/>
  <c r="F24" i="11"/>
  <c r="J23" i="11"/>
  <c r="G23" i="11"/>
  <c r="F23" i="11"/>
  <c r="J22" i="11"/>
  <c r="G22" i="11"/>
  <c r="F22" i="11"/>
  <c r="J19" i="11"/>
  <c r="G19" i="11"/>
  <c r="F19" i="11"/>
  <c r="J18" i="11"/>
  <c r="G18" i="11"/>
  <c r="F18" i="11"/>
  <c r="J17" i="11"/>
  <c r="G17" i="11"/>
  <c r="F17" i="11"/>
  <c r="J16" i="11"/>
  <c r="G16" i="11"/>
  <c r="F16" i="11"/>
  <c r="J15" i="11"/>
  <c r="G15" i="11"/>
  <c r="F15" i="11"/>
  <c r="J14" i="11"/>
  <c r="G14" i="11"/>
  <c r="F14" i="11"/>
  <c r="J13" i="11"/>
  <c r="G13" i="11"/>
  <c r="F13" i="11"/>
  <c r="J12" i="11"/>
  <c r="G12" i="11"/>
  <c r="F12" i="11"/>
  <c r="J11" i="11"/>
  <c r="G11" i="11"/>
  <c r="F11" i="11"/>
  <c r="J10" i="11"/>
  <c r="G10" i="11"/>
  <c r="F10" i="11"/>
  <c r="J9" i="11"/>
  <c r="G9" i="11"/>
  <c r="F9" i="11"/>
  <c r="J8" i="11"/>
  <c r="G8" i="11"/>
  <c r="F8" i="11"/>
  <c r="G55" i="9"/>
  <c r="G50" i="9"/>
  <c r="J54" i="9"/>
  <c r="I54" i="9"/>
  <c r="G54" i="9"/>
  <c r="E54" i="9"/>
  <c r="B54" i="9"/>
  <c r="J53" i="9"/>
  <c r="I53" i="9"/>
  <c r="G53" i="9"/>
  <c r="E53" i="9"/>
  <c r="B53" i="9"/>
  <c r="J52" i="9"/>
  <c r="I52" i="9"/>
  <c r="G52" i="9"/>
  <c r="E52" i="9"/>
  <c r="B52" i="9"/>
  <c r="J49" i="9"/>
  <c r="I49" i="9"/>
  <c r="G49" i="9"/>
  <c r="E49" i="9"/>
  <c r="B49" i="9"/>
  <c r="J48" i="9"/>
  <c r="I48" i="9"/>
  <c r="G48" i="9"/>
  <c r="E48" i="9"/>
  <c r="B48" i="9"/>
  <c r="J47" i="9"/>
  <c r="I47" i="9"/>
  <c r="G47" i="9"/>
  <c r="E47" i="9"/>
  <c r="B47" i="9"/>
  <c r="J46" i="9"/>
  <c r="I46" i="9"/>
  <c r="G46" i="9"/>
  <c r="E46" i="9"/>
  <c r="B46" i="9"/>
  <c r="J45" i="9"/>
  <c r="I45" i="9"/>
  <c r="G45" i="9"/>
  <c r="E45" i="9"/>
  <c r="B45" i="9"/>
  <c r="J44" i="9"/>
  <c r="I44" i="9"/>
  <c r="G44" i="9"/>
  <c r="E44" i="9"/>
  <c r="B44" i="9"/>
  <c r="J43" i="9"/>
  <c r="I43" i="9"/>
  <c r="G43" i="9"/>
  <c r="E43" i="9"/>
  <c r="B43" i="9"/>
  <c r="J42" i="9"/>
  <c r="I42" i="9"/>
  <c r="G42" i="9"/>
  <c r="E42" i="9"/>
  <c r="B42" i="9"/>
  <c r="J41" i="9"/>
  <c r="I41" i="9"/>
  <c r="G41" i="9"/>
  <c r="E41" i="9"/>
  <c r="B41" i="9"/>
  <c r="J40" i="9"/>
  <c r="I40" i="9"/>
  <c r="G40" i="9"/>
  <c r="E40" i="9"/>
  <c r="B40" i="9"/>
  <c r="J39" i="9"/>
  <c r="I39" i="9"/>
  <c r="G39" i="9"/>
  <c r="E39" i="9"/>
  <c r="B39" i="9"/>
  <c r="J38" i="9"/>
  <c r="I38" i="9"/>
  <c r="G38" i="9"/>
  <c r="E38" i="9"/>
  <c r="B38" i="9"/>
  <c r="J37" i="9"/>
  <c r="I37" i="9"/>
  <c r="G37" i="9"/>
  <c r="E37" i="9"/>
  <c r="B37" i="9"/>
  <c r="J36" i="9"/>
  <c r="I36" i="9"/>
  <c r="G36" i="9"/>
  <c r="E36" i="9"/>
  <c r="B36" i="9"/>
  <c r="J35" i="9"/>
  <c r="I35" i="9"/>
  <c r="G35" i="9"/>
  <c r="E35" i="9"/>
  <c r="B35" i="9"/>
  <c r="J34" i="9"/>
  <c r="I34" i="9"/>
  <c r="G34" i="9"/>
  <c r="E34" i="9"/>
  <c r="B34" i="9"/>
  <c r="H55" i="9"/>
  <c r="E55" i="9"/>
  <c r="D55" i="9"/>
  <c r="C55" i="9"/>
  <c r="B55" i="9"/>
  <c r="J55" i="9"/>
  <c r="F55" i="9"/>
  <c r="H50" i="9"/>
  <c r="D50" i="9"/>
  <c r="C50" i="9"/>
  <c r="F50" i="9"/>
  <c r="J29" i="9"/>
  <c r="H29" i="9"/>
  <c r="E29" i="9"/>
  <c r="D29" i="9"/>
  <c r="G29" i="9" s="1"/>
  <c r="C29" i="9"/>
  <c r="B29" i="9"/>
  <c r="J24" i="9"/>
  <c r="H24" i="9"/>
  <c r="E24" i="9"/>
  <c r="D24" i="9"/>
  <c r="C24" i="9"/>
  <c r="B24" i="9"/>
  <c r="J28" i="9"/>
  <c r="G28" i="9"/>
  <c r="F28" i="9"/>
  <c r="J27" i="9"/>
  <c r="G27" i="9"/>
  <c r="F27" i="9"/>
  <c r="J26" i="9"/>
  <c r="G26" i="9"/>
  <c r="F26" i="9"/>
  <c r="J23" i="9"/>
  <c r="G23" i="9"/>
  <c r="F23" i="9"/>
  <c r="J22" i="9"/>
  <c r="G22" i="9"/>
  <c r="F22" i="9"/>
  <c r="J21" i="9"/>
  <c r="G21" i="9"/>
  <c r="F21" i="9"/>
  <c r="J20" i="9"/>
  <c r="G20" i="9"/>
  <c r="F20" i="9"/>
  <c r="J19" i="9"/>
  <c r="G19" i="9"/>
  <c r="F19" i="9"/>
  <c r="J18" i="9"/>
  <c r="G18" i="9"/>
  <c r="F18" i="9"/>
  <c r="J17" i="9"/>
  <c r="G17" i="9"/>
  <c r="F17" i="9"/>
  <c r="J16" i="9"/>
  <c r="G16" i="9"/>
  <c r="F16" i="9"/>
  <c r="J15" i="9"/>
  <c r="G15" i="9"/>
  <c r="F15" i="9"/>
  <c r="J14" i="9"/>
  <c r="G14" i="9"/>
  <c r="F14" i="9"/>
  <c r="J13" i="9"/>
  <c r="G13" i="9"/>
  <c r="F13" i="9"/>
  <c r="J12" i="9"/>
  <c r="G12" i="9"/>
  <c r="F12" i="9"/>
  <c r="J11" i="9"/>
  <c r="G11" i="9"/>
  <c r="F11" i="9"/>
  <c r="J10" i="9"/>
  <c r="G10" i="9"/>
  <c r="F10" i="9"/>
  <c r="J9" i="9"/>
  <c r="G9" i="9"/>
  <c r="F9" i="9"/>
  <c r="J8" i="9"/>
  <c r="G8" i="9"/>
  <c r="F8" i="9"/>
  <c r="G55" i="7"/>
  <c r="G50" i="7"/>
  <c r="J54" i="7"/>
  <c r="I54" i="7"/>
  <c r="G54" i="7"/>
  <c r="E54" i="7"/>
  <c r="B54" i="7"/>
  <c r="J53" i="7"/>
  <c r="J55" i="7" s="1"/>
  <c r="I53" i="7"/>
  <c r="G53" i="7"/>
  <c r="E53" i="7"/>
  <c r="B53" i="7"/>
  <c r="J52" i="7"/>
  <c r="I52" i="7"/>
  <c r="G52" i="7"/>
  <c r="E52" i="7"/>
  <c r="B52" i="7"/>
  <c r="J49" i="7"/>
  <c r="I49" i="7"/>
  <c r="G49" i="7"/>
  <c r="E49" i="7"/>
  <c r="B49" i="7"/>
  <c r="J48" i="7"/>
  <c r="I48" i="7"/>
  <c r="G48" i="7"/>
  <c r="E48" i="7"/>
  <c r="B48" i="7"/>
  <c r="J47" i="7"/>
  <c r="I47" i="7"/>
  <c r="G47" i="7"/>
  <c r="E47" i="7"/>
  <c r="B47" i="7"/>
  <c r="J46" i="7"/>
  <c r="I46" i="7"/>
  <c r="G46" i="7"/>
  <c r="E46" i="7"/>
  <c r="B46" i="7"/>
  <c r="J45" i="7"/>
  <c r="I45" i="7"/>
  <c r="G45" i="7"/>
  <c r="E45" i="7"/>
  <c r="B45" i="7"/>
  <c r="J44" i="7"/>
  <c r="I44" i="7"/>
  <c r="G44" i="7"/>
  <c r="E44" i="7"/>
  <c r="B44" i="7"/>
  <c r="J43" i="7"/>
  <c r="I43" i="7"/>
  <c r="G43" i="7"/>
  <c r="E43" i="7"/>
  <c r="B43" i="7"/>
  <c r="J42" i="7"/>
  <c r="I42" i="7"/>
  <c r="G42" i="7"/>
  <c r="E42" i="7"/>
  <c r="B42" i="7"/>
  <c r="J41" i="7"/>
  <c r="I41" i="7"/>
  <c r="G41" i="7"/>
  <c r="E41" i="7"/>
  <c r="B41" i="7"/>
  <c r="J40" i="7"/>
  <c r="I40" i="7"/>
  <c r="G40" i="7"/>
  <c r="E40" i="7"/>
  <c r="B40" i="7"/>
  <c r="J39" i="7"/>
  <c r="I39" i="7"/>
  <c r="G39" i="7"/>
  <c r="E39" i="7"/>
  <c r="B39" i="7"/>
  <c r="J38" i="7"/>
  <c r="I38" i="7"/>
  <c r="G38" i="7"/>
  <c r="E38" i="7"/>
  <c r="B38" i="7"/>
  <c r="J37" i="7"/>
  <c r="I37" i="7"/>
  <c r="G37" i="7"/>
  <c r="E37" i="7"/>
  <c r="B37" i="7"/>
  <c r="J36" i="7"/>
  <c r="I36" i="7"/>
  <c r="G36" i="7"/>
  <c r="E36" i="7"/>
  <c r="B36" i="7"/>
  <c r="J35" i="7"/>
  <c r="I35" i="7"/>
  <c r="G35" i="7"/>
  <c r="E35" i="7"/>
  <c r="B35" i="7"/>
  <c r="J34" i="7"/>
  <c r="I34" i="7"/>
  <c r="G34" i="7"/>
  <c r="E34" i="7"/>
  <c r="B34" i="7"/>
  <c r="H55" i="7"/>
  <c r="E55" i="7"/>
  <c r="D55" i="7"/>
  <c r="C55" i="7"/>
  <c r="B55" i="7"/>
  <c r="F55" i="7"/>
  <c r="H50" i="7"/>
  <c r="D50" i="7"/>
  <c r="C50" i="7"/>
  <c r="F50" i="7"/>
  <c r="J29" i="7"/>
  <c r="H29" i="7"/>
  <c r="E29" i="7"/>
  <c r="D29" i="7"/>
  <c r="G29" i="7" s="1"/>
  <c r="C29" i="7"/>
  <c r="B29" i="7"/>
  <c r="J24" i="7"/>
  <c r="H24" i="7"/>
  <c r="E24" i="7"/>
  <c r="D24" i="7"/>
  <c r="C24" i="7"/>
  <c r="B24" i="7"/>
  <c r="J28" i="7"/>
  <c r="G28" i="7"/>
  <c r="F28" i="7"/>
  <c r="J27" i="7"/>
  <c r="G27" i="7"/>
  <c r="F27" i="7"/>
  <c r="J26" i="7"/>
  <c r="G26" i="7"/>
  <c r="F26" i="7"/>
  <c r="F29" i="7" s="1"/>
  <c r="J23" i="7"/>
  <c r="G23" i="7"/>
  <c r="F23" i="7"/>
  <c r="J22" i="7"/>
  <c r="G22" i="7"/>
  <c r="F22" i="7"/>
  <c r="J21" i="7"/>
  <c r="G21" i="7"/>
  <c r="F21" i="7"/>
  <c r="J20" i="7"/>
  <c r="G20" i="7"/>
  <c r="F20" i="7"/>
  <c r="J19" i="7"/>
  <c r="G19" i="7"/>
  <c r="F19" i="7"/>
  <c r="J18" i="7"/>
  <c r="G18" i="7"/>
  <c r="F18" i="7"/>
  <c r="J17" i="7"/>
  <c r="G17" i="7"/>
  <c r="F17" i="7"/>
  <c r="J16" i="7"/>
  <c r="G16" i="7"/>
  <c r="F16" i="7"/>
  <c r="J15" i="7"/>
  <c r="G15" i="7"/>
  <c r="F15" i="7"/>
  <c r="J14" i="7"/>
  <c r="G14" i="7"/>
  <c r="F14" i="7"/>
  <c r="J13" i="7"/>
  <c r="G13" i="7"/>
  <c r="F13" i="7"/>
  <c r="J12" i="7"/>
  <c r="G12" i="7"/>
  <c r="F12" i="7"/>
  <c r="J11" i="7"/>
  <c r="G11" i="7"/>
  <c r="F11" i="7"/>
  <c r="J10" i="7"/>
  <c r="G10" i="7"/>
  <c r="F10" i="7"/>
  <c r="J9" i="7"/>
  <c r="G9" i="7"/>
  <c r="F9" i="7"/>
  <c r="J8" i="7"/>
  <c r="G8" i="7"/>
  <c r="F8" i="7"/>
  <c r="G59" i="5"/>
  <c r="G54" i="5"/>
  <c r="J58" i="5"/>
  <c r="I58" i="5"/>
  <c r="G58" i="5"/>
  <c r="E58" i="5"/>
  <c r="B58" i="5"/>
  <c r="J57" i="5"/>
  <c r="I57" i="5"/>
  <c r="G57" i="5"/>
  <c r="E57" i="5"/>
  <c r="B57" i="5"/>
  <c r="J56" i="5"/>
  <c r="I56" i="5"/>
  <c r="G56" i="5"/>
  <c r="E56" i="5"/>
  <c r="B56" i="5"/>
  <c r="J53" i="5"/>
  <c r="I53" i="5"/>
  <c r="G53" i="5"/>
  <c r="E53" i="5"/>
  <c r="B53" i="5"/>
  <c r="J52" i="5"/>
  <c r="I52" i="5"/>
  <c r="G52" i="5"/>
  <c r="E52" i="5"/>
  <c r="B52" i="5"/>
  <c r="J51" i="5"/>
  <c r="I51" i="5"/>
  <c r="G51" i="5"/>
  <c r="E51" i="5"/>
  <c r="B51" i="5"/>
  <c r="J50" i="5"/>
  <c r="I50" i="5"/>
  <c r="G50" i="5"/>
  <c r="E50" i="5"/>
  <c r="B50" i="5"/>
  <c r="J49" i="5"/>
  <c r="I49" i="5"/>
  <c r="G49" i="5"/>
  <c r="E49" i="5"/>
  <c r="B49" i="5"/>
  <c r="J48" i="5"/>
  <c r="I48" i="5"/>
  <c r="G48" i="5"/>
  <c r="E48" i="5"/>
  <c r="B48" i="5"/>
  <c r="J47" i="5"/>
  <c r="I47" i="5"/>
  <c r="G47" i="5"/>
  <c r="E47" i="5"/>
  <c r="B47" i="5"/>
  <c r="J46" i="5"/>
  <c r="I46" i="5"/>
  <c r="G46" i="5"/>
  <c r="E46" i="5"/>
  <c r="B46" i="5"/>
  <c r="J45" i="5"/>
  <c r="I45" i="5"/>
  <c r="G45" i="5"/>
  <c r="E45" i="5"/>
  <c r="B45" i="5"/>
  <c r="J44" i="5"/>
  <c r="I44" i="5"/>
  <c r="G44" i="5"/>
  <c r="E44" i="5"/>
  <c r="B44" i="5"/>
  <c r="J43" i="5"/>
  <c r="I43" i="5"/>
  <c r="G43" i="5"/>
  <c r="E43" i="5"/>
  <c r="B43" i="5"/>
  <c r="J42" i="5"/>
  <c r="I42" i="5"/>
  <c r="G42" i="5"/>
  <c r="E42" i="5"/>
  <c r="B42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H59" i="5"/>
  <c r="E59" i="5"/>
  <c r="D59" i="5"/>
  <c r="C59" i="5"/>
  <c r="B59" i="5"/>
  <c r="J59" i="5"/>
  <c r="F59" i="5"/>
  <c r="H54" i="5"/>
  <c r="D54" i="5"/>
  <c r="C54" i="5"/>
  <c r="F54" i="5"/>
  <c r="J31" i="5"/>
  <c r="H31" i="5"/>
  <c r="E31" i="5"/>
  <c r="D31" i="5"/>
  <c r="G31" i="5" s="1"/>
  <c r="C31" i="5"/>
  <c r="B31" i="5"/>
  <c r="J26" i="5"/>
  <c r="H26" i="5"/>
  <c r="E26" i="5"/>
  <c r="D26" i="5"/>
  <c r="C26" i="5"/>
  <c r="B26" i="5"/>
  <c r="J30" i="5"/>
  <c r="G30" i="5"/>
  <c r="F30" i="5"/>
  <c r="J29" i="5"/>
  <c r="G29" i="5"/>
  <c r="F29" i="5"/>
  <c r="F31" i="5" s="1"/>
  <c r="J28" i="5"/>
  <c r="G28" i="5"/>
  <c r="F28" i="5"/>
  <c r="J25" i="5"/>
  <c r="G25" i="5"/>
  <c r="F25" i="5"/>
  <c r="J24" i="5"/>
  <c r="G24" i="5"/>
  <c r="F24" i="5"/>
  <c r="J23" i="5"/>
  <c r="G23" i="5"/>
  <c r="F23" i="5"/>
  <c r="J22" i="5"/>
  <c r="G22" i="5"/>
  <c r="F22" i="5"/>
  <c r="J21" i="5"/>
  <c r="G21" i="5"/>
  <c r="F21" i="5"/>
  <c r="J20" i="5"/>
  <c r="G20" i="5"/>
  <c r="F20" i="5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57" i="3"/>
  <c r="G52" i="3"/>
  <c r="J56" i="3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B52" i="3" s="1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F57" i="3"/>
  <c r="H52" i="3"/>
  <c r="D52" i="3"/>
  <c r="C52" i="3"/>
  <c r="F52" i="3"/>
  <c r="J30" i="3"/>
  <c r="H30" i="3"/>
  <c r="E30" i="3"/>
  <c r="G30" i="3" s="1"/>
  <c r="D30" i="3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5" i="2"/>
  <c r="G20" i="2"/>
  <c r="J24" i="2"/>
  <c r="I24" i="2"/>
  <c r="G24" i="2"/>
  <c r="E24" i="2"/>
  <c r="B24" i="2"/>
  <c r="J23" i="2"/>
  <c r="I23" i="2"/>
  <c r="G23" i="2"/>
  <c r="E23" i="2"/>
  <c r="B23" i="2"/>
  <c r="J22" i="2"/>
  <c r="I22" i="2"/>
  <c r="G22" i="2"/>
  <c r="E22" i="2"/>
  <c r="B22" i="2"/>
  <c r="J19" i="2"/>
  <c r="I19" i="2"/>
  <c r="G19" i="2"/>
  <c r="E19" i="2"/>
  <c r="E20" i="2" s="1"/>
  <c r="B19" i="2"/>
  <c r="H25" i="2"/>
  <c r="D25" i="2"/>
  <c r="C25" i="2"/>
  <c r="F25" i="2"/>
  <c r="H20" i="2"/>
  <c r="D20" i="2"/>
  <c r="C20" i="2"/>
  <c r="B20" i="2"/>
  <c r="J20" i="2"/>
  <c r="F20" i="2"/>
  <c r="J14" i="2"/>
  <c r="H14" i="2"/>
  <c r="G14" i="2"/>
  <c r="F14" i="2"/>
  <c r="E14" i="2"/>
  <c r="D14" i="2"/>
  <c r="C14" i="2"/>
  <c r="B14" i="2"/>
  <c r="J9" i="2"/>
  <c r="H9" i="2"/>
  <c r="E9" i="2"/>
  <c r="D9" i="2"/>
  <c r="G9" i="2" s="1"/>
  <c r="C9" i="2"/>
  <c r="B9" i="2"/>
  <c r="J13" i="2"/>
  <c r="G13" i="2"/>
  <c r="F13" i="2"/>
  <c r="J12" i="2"/>
  <c r="G12" i="2"/>
  <c r="F12" i="2"/>
  <c r="J11" i="2"/>
  <c r="G11" i="2"/>
  <c r="F11" i="2"/>
  <c r="J8" i="2"/>
  <c r="G8" i="2"/>
  <c r="F8" i="2"/>
  <c r="F9" i="2" s="1"/>
  <c r="J47" i="11" l="1"/>
  <c r="B47" i="11"/>
  <c r="E42" i="11"/>
  <c r="B42" i="11"/>
  <c r="J42" i="11"/>
  <c r="F20" i="11"/>
  <c r="J50" i="9"/>
  <c r="E50" i="9"/>
  <c r="B50" i="9"/>
  <c r="F29" i="9"/>
  <c r="G24" i="9"/>
  <c r="F24" i="9"/>
  <c r="B50" i="7"/>
  <c r="E50" i="7"/>
  <c r="J50" i="7"/>
  <c r="G24" i="7"/>
  <c r="F24" i="7"/>
  <c r="B54" i="5"/>
  <c r="J54" i="5"/>
  <c r="E54" i="5"/>
  <c r="G26" i="5"/>
  <c r="F26" i="5"/>
  <c r="J57" i="3"/>
  <c r="E52" i="3"/>
  <c r="J52" i="3"/>
  <c r="F30" i="3"/>
  <c r="G25" i="3"/>
  <c r="F25" i="3"/>
  <c r="B25" i="2"/>
  <c r="J25" i="2"/>
  <c r="E25" i="2"/>
</calcChain>
</file>

<file path=xl/sharedStrings.xml><?xml version="1.0" encoding="utf-8"?>
<sst xmlns="http://schemas.openxmlformats.org/spreadsheetml/2006/main" count="520" uniqueCount="77">
  <si>
    <t>Form B4:  Inflationary Adjustments</t>
  </si>
  <si>
    <t>Agency: Controller, State</t>
  </si>
  <si>
    <t>Agency Number:  140</t>
  </si>
  <si>
    <t>FY  2025  Request</t>
  </si>
  <si>
    <t>Function: Administration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</si>
  <si>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</si>
  <si>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</si>
  <si>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</si>
  <si>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</si>
  <si>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</si>
  <si>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</si>
  <si>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</si>
  <si>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</si>
  <si>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</si>
  <si>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</si>
  <si>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</si>
  <si>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</si>
  <si>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</si>
  <si>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</si>
  <si>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</si>
  <si>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</si>
  <si>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</si>
  <si>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</si>
  <si>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</si>
  <si>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</si>
  <si>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</si>
  <si>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</si>
  <si>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</si>
  <si>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</si>
  <si>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</si>
  <si>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</si>
  <si>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</si>
  <si>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</si>
  <si>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</si>
  <si>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</si>
  <si>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</si>
  <si>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</si>
  <si>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</si>
  <si>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</si>
  <si>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</si>
  <si>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</si>
  <si>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</si>
  <si>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</si>
  <si>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</si>
  <si>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</si>
  <si>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</si>
  <si>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</si>
  <si>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</si>
  <si>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</si>
  <si>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</si>
  <si>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</si>
  <si>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</si>
  <si>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</si>
  <si>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</si>
  <si>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</si>
  <si>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</si>
  <si>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</si>
  <si>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</si>
  <si>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</si>
  <si>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</si>
  <si>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</si>
  <si>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</si>
  <si>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</si>
  <si>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</si>
  <si>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</si>
  <si>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</si>
  <si>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</si>
  <si>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</si>
  <si>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Utility Charges</t>
  </si>
  <si>
    <t>Rentals &amp; Operating Leases</t>
  </si>
  <si>
    <t>Miscellaneous Expenditures</t>
  </si>
  <si>
    <t>Part B:
Operating Expenditures
Summary Object</t>
  </si>
  <si>
    <t>Function: Computer Center</t>
  </si>
  <si>
    <t>Institutional &amp; Residential Supplies</t>
  </si>
  <si>
    <t>Function: Statewide Accounting</t>
  </si>
  <si>
    <t>Function: Statewide Payroll</t>
  </si>
  <si>
    <t>Function: Enterprise Business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</si>
</sst>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5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0" borderId="2" xfId="0" applyNumberFormat="1" applyFont="1" applyBorder="1"/>
    <xf numFmtId="10" fontId="2" fillId="0" borderId="2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2" fillId="0" borderId="1" xfId="0" applyFont="1" applyBorder="1"/>
    <xf numFmtId="0" fontId="3" fillId="0" borderId="6" xfId="0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D0C1E-3A45-49FD-B81A-5364F30476DE}">
  <dimension ref="A1:J4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0</v>
      </c>
      <c r="C8" s="16">
        <v>0</v>
      </c>
      <c r="D8" s="16">
        <v>0</v>
      </c>
      <c r="E8" s="16">
        <v>83698.740000000005</v>
      </c>
      <c r="F8" s="16">
        <f>E8- D8</f>
        <v>83698.740000000005</v>
      </c>
      <c r="G8" s="17" t="e">
        <f>(E8- D8)/D8</f>
        <v>#DIV/0!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55</v>
      </c>
      <c r="B9" s="19">
        <v>0</v>
      </c>
      <c r="C9" s="19">
        <v>0</v>
      </c>
      <c r="D9" s="19">
        <v>0</v>
      </c>
      <c r="E9" s="19">
        <v>11268.77</v>
      </c>
      <c r="F9" s="19">
        <f>E9- D9</f>
        <v>11268.77</v>
      </c>
      <c r="G9" s="20" t="e">
        <f>(E9- D9)/D9</f>
        <v>#DIV/0!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56</v>
      </c>
      <c r="B10" s="19">
        <v>0</v>
      </c>
      <c r="C10" s="19">
        <v>0</v>
      </c>
      <c r="D10" s="19">
        <v>0</v>
      </c>
      <c r="E10" s="19">
        <v>1703</v>
      </c>
      <c r="F10" s="19">
        <f>E10- D10</f>
        <v>1703</v>
      </c>
      <c r="G10" s="20" t="e">
        <f>(E10- D10)/D10</f>
        <v>#DIV/0!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57</v>
      </c>
      <c r="B11" s="19">
        <v>0</v>
      </c>
      <c r="C11" s="19">
        <v>0</v>
      </c>
      <c r="D11" s="19">
        <v>0</v>
      </c>
      <c r="E11" s="19">
        <v>8705.81</v>
      </c>
      <c r="F11" s="19">
        <f>E11- D11</f>
        <v>8705.81</v>
      </c>
      <c r="G11" s="20" t="e">
        <f>(E11- D11)/D11</f>
        <v>#DIV/0!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58</v>
      </c>
      <c r="B12" s="19">
        <v>0</v>
      </c>
      <c r="C12" s="19">
        <v>0</v>
      </c>
      <c r="D12" s="19">
        <v>0</v>
      </c>
      <c r="E12" s="19">
        <v>2752.51</v>
      </c>
      <c r="F12" s="19">
        <f>E12- D12</f>
        <v>2752.51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60</v>
      </c>
      <c r="B13" s="19">
        <v>0</v>
      </c>
      <c r="C13" s="19">
        <v>0</v>
      </c>
      <c r="D13" s="19">
        <v>0</v>
      </c>
      <c r="E13" s="19">
        <v>5891337.9400000004</v>
      </c>
      <c r="F13" s="19">
        <f>E13- D13</f>
        <v>5891337.9400000004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61</v>
      </c>
      <c r="B14" s="19">
        <v>0</v>
      </c>
      <c r="C14" s="19">
        <v>0</v>
      </c>
      <c r="D14" s="19">
        <v>0</v>
      </c>
      <c r="E14" s="19">
        <v>0</v>
      </c>
      <c r="F14" s="19">
        <f>E14- D14</f>
        <v>0</v>
      </c>
      <c r="G14" s="20" t="e">
        <f>(E14- D14)/D14</f>
        <v>#DIV/0!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62</v>
      </c>
      <c r="B15" s="19">
        <v>0</v>
      </c>
      <c r="C15" s="19">
        <v>0</v>
      </c>
      <c r="D15" s="19">
        <v>0</v>
      </c>
      <c r="E15" s="19">
        <v>2061.19</v>
      </c>
      <c r="F15" s="19">
        <f>E15- D15</f>
        <v>2061.19</v>
      </c>
      <c r="G15" s="20" t="e">
        <f>(E15- D15)/D15</f>
        <v>#DIV/0!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22" t="s">
        <v>64</v>
      </c>
      <c r="B16" s="19">
        <v>0</v>
      </c>
      <c r="C16" s="19">
        <v>0</v>
      </c>
      <c r="D16" s="19">
        <v>0</v>
      </c>
      <c r="E16" s="19">
        <v>47438.86</v>
      </c>
      <c r="F16" s="19">
        <f>E16- D16</f>
        <v>47438.86</v>
      </c>
      <c r="G16" s="20" t="e">
        <f>(E16- D16)/D16</f>
        <v>#DIV/0!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22" t="s">
        <v>66</v>
      </c>
      <c r="B17" s="19">
        <v>0</v>
      </c>
      <c r="C17" s="19">
        <v>0</v>
      </c>
      <c r="D17" s="19">
        <v>0</v>
      </c>
      <c r="E17" s="19">
        <v>40.6</v>
      </c>
      <c r="F17" s="19">
        <f>E17- D17</f>
        <v>40.6</v>
      </c>
      <c r="G17" s="20" t="e">
        <f>(E17- D17)/D17</f>
        <v>#DIV/0!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22" t="s">
        <v>69</v>
      </c>
      <c r="B18" s="19">
        <v>0</v>
      </c>
      <c r="C18" s="19">
        <v>0</v>
      </c>
      <c r="D18" s="19">
        <v>0</v>
      </c>
      <c r="E18" s="19">
        <v>0</v>
      </c>
      <c r="F18" s="19">
        <f>E18- D18</f>
        <v>0</v>
      </c>
      <c r="G18" s="20" t="e">
        <f>(E18- D18)/D18</f>
        <v>#DIV/0!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22" t="s">
        <v>70</v>
      </c>
      <c r="B19" s="19">
        <v>0</v>
      </c>
      <c r="C19" s="19">
        <v>0</v>
      </c>
      <c r="D19" s="19">
        <v>0</v>
      </c>
      <c r="E19" s="19">
        <v>2919.38</v>
      </c>
      <c r="F19" s="19">
        <f>E19- D19</f>
        <v>2919.38</v>
      </c>
      <c r="G19" s="20" t="e">
        <f>(E19- D19)/D19</f>
        <v>#DIV/0!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15" t="s">
        <v>29</v>
      </c>
      <c r="B20" s="24">
        <f>SUM(B8:B19)</f>
        <v>0</v>
      </c>
      <c r="C20" s="24">
        <f>SUM(C8:C19)</f>
        <v>0</v>
      </c>
      <c r="D20" s="24">
        <f>SUM(D8:D19)</f>
        <v>0</v>
      </c>
      <c r="E20" s="24">
        <f>SUM(E8:E19)</f>
        <v>6051926.8000000007</v>
      </c>
      <c r="F20" s="24">
        <f>SUM(F8:F19)</f>
        <v>6051926.8000000007</v>
      </c>
      <c r="G20" s="25" t="e">
        <f>(E20- D20)/D20</f>
        <v>#DIV/0!</v>
      </c>
      <c r="H20" s="24">
        <f>SUM(H8:H19)</f>
        <v>0</v>
      </c>
      <c r="I20" s="16">
        <v>0</v>
      </c>
      <c r="J20" s="26">
        <f>SUM(J8:J19)</f>
        <v>0</v>
      </c>
    </row>
    <row r="21" spans="1:10" ht="16.5" customHeight="1" x14ac:dyDescent="0.2">
      <c r="A21" s="15" t="s">
        <v>30</v>
      </c>
      <c r="B21" s="19"/>
      <c r="C21" s="19"/>
      <c r="D21" s="19"/>
      <c r="E21" s="19"/>
      <c r="F21" s="19"/>
      <c r="G21" s="20"/>
      <c r="H21" s="19"/>
      <c r="I21" s="19"/>
      <c r="J21" s="21"/>
    </row>
    <row r="22" spans="1:10" ht="13.5" customHeight="1" x14ac:dyDescent="0.2">
      <c r="A22" s="22" t="s">
        <v>31</v>
      </c>
      <c r="B22" s="19">
        <v>0</v>
      </c>
      <c r="C22" s="19">
        <v>0</v>
      </c>
      <c r="D22" s="19">
        <v>0</v>
      </c>
      <c r="E22" s="19">
        <v>6051926.7999999998</v>
      </c>
      <c r="F22" s="19">
        <f>E22- D22</f>
        <v>6051926.7999999998</v>
      </c>
      <c r="G22" s="20" t="e">
        <f>(E22- D22)/D22</f>
        <v>#DIV/0!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22" t="s">
        <v>32</v>
      </c>
      <c r="B23" s="19">
        <v>0</v>
      </c>
      <c r="C23" s="19">
        <v>0</v>
      </c>
      <c r="D23" s="19">
        <v>0</v>
      </c>
      <c r="E23" s="19">
        <v>0</v>
      </c>
      <c r="F23" s="19">
        <f>E23- D23</f>
        <v>0</v>
      </c>
      <c r="G23" s="20" t="e">
        <f>(E23- D23)/D23</f>
        <v>#DIV/0!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22" t="s">
        <v>33</v>
      </c>
      <c r="B24" s="19">
        <v>0</v>
      </c>
      <c r="C24" s="19">
        <v>0</v>
      </c>
      <c r="D24" s="19">
        <v>0</v>
      </c>
      <c r="E24" s="19">
        <v>0</v>
      </c>
      <c r="F24" s="19">
        <f>E24- D24</f>
        <v>0</v>
      </c>
      <c r="G24" s="20" t="e">
        <f>(E24- D24)/D24</f>
        <v>#DIV/0!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23" t="s">
        <v>29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6051926.7999999998</v>
      </c>
      <c r="F25" s="27">
        <f>SUM(F22:F24)</f>
        <v>6051926.7999999998</v>
      </c>
      <c r="G25" s="28" t="e">
        <f>(E25- D25)/D25</f>
        <v>#DIV/0!</v>
      </c>
      <c r="H25" s="27">
        <f>SUM(H22:H24)</f>
        <v>0</v>
      </c>
      <c r="I25" s="11">
        <v>0</v>
      </c>
      <c r="J25" s="29">
        <f>SUM(J22:J24)</f>
        <v>0</v>
      </c>
    </row>
    <row r="28" spans="1:10" ht="13.5" customHeight="1" x14ac:dyDescent="0.2">
      <c r="A28" s="3" t="s">
        <v>34</v>
      </c>
      <c r="B28" s="3" t="s">
        <v>35</v>
      </c>
      <c r="C28" s="3" t="s">
        <v>36</v>
      </c>
      <c r="D28" s="3" t="s">
        <v>37</v>
      </c>
      <c r="E28" s="3" t="s">
        <v>38</v>
      </c>
      <c r="F28" s="3" t="s">
        <v>39</v>
      </c>
      <c r="G28" s="3" t="s">
        <v>40</v>
      </c>
      <c r="H28" s="3" t="s">
        <v>41</v>
      </c>
      <c r="I28" s="3" t="s">
        <v>42</v>
      </c>
      <c r="J28" s="3" t="s">
        <v>43</v>
      </c>
    </row>
    <row r="29" spans="1:10" ht="36.950000000000003" customHeight="1" x14ac:dyDescent="0.2">
      <c r="A29" s="6" t="s">
        <v>71</v>
      </c>
      <c r="B29" s="7" t="s">
        <v>45</v>
      </c>
      <c r="C29" s="7" t="s">
        <v>46</v>
      </c>
      <c r="D29" s="7" t="s">
        <v>47</v>
      </c>
      <c r="E29" s="7" t="s">
        <v>48</v>
      </c>
      <c r="F29" s="7" t="s">
        <v>49</v>
      </c>
      <c r="G29" s="7" t="s">
        <v>50</v>
      </c>
      <c r="H29" s="7" t="s">
        <v>51</v>
      </c>
      <c r="I29" s="7" t="s">
        <v>50</v>
      </c>
      <c r="J29" s="8" t="s">
        <v>52</v>
      </c>
    </row>
    <row r="30" spans="1:10" ht="13.5" customHeight="1" x14ac:dyDescent="0.2">
      <c r="A30" s="9" t="s">
        <v>54</v>
      </c>
      <c r="B30" s="16">
        <f>J8</f>
        <v>0</v>
      </c>
      <c r="C30" s="16">
        <v>0</v>
      </c>
      <c r="D30" s="16">
        <v>0</v>
      </c>
      <c r="E30" s="16">
        <f>SUM(B30:D30)</f>
        <v>0</v>
      </c>
      <c r="F30" s="16">
        <v>0</v>
      </c>
      <c r="G30" s="17" t="e">
        <f>F30/E30</f>
        <v>#DIV/0!</v>
      </c>
      <c r="H30" s="16">
        <v>0</v>
      </c>
      <c r="I30" s="17">
        <f>IF(E30=0,0,H30/E30)</f>
        <v>0</v>
      </c>
      <c r="J30" s="18">
        <f>E30+F30+H30</f>
        <v>0</v>
      </c>
    </row>
    <row r="31" spans="1:10" ht="13.5" customHeight="1" x14ac:dyDescent="0.2">
      <c r="A31" s="22" t="s">
        <v>55</v>
      </c>
      <c r="B31" s="19">
        <f>J9</f>
        <v>0</v>
      </c>
      <c r="C31" s="19">
        <v>0</v>
      </c>
      <c r="D31" s="19">
        <v>0</v>
      </c>
      <c r="E31" s="19">
        <f>SUM(B31:D31)</f>
        <v>0</v>
      </c>
      <c r="F31" s="19">
        <v>0</v>
      </c>
      <c r="G31" s="20" t="e">
        <f>F31/E31</f>
        <v>#DIV/0!</v>
      </c>
      <c r="H31" s="19">
        <v>0</v>
      </c>
      <c r="I31" s="20">
        <f>IF(E31=0,0,H31/E31)</f>
        <v>0</v>
      </c>
      <c r="J31" s="21">
        <f>E31+F31+H31</f>
        <v>0</v>
      </c>
    </row>
    <row r="32" spans="1:10" ht="13.5" customHeight="1" x14ac:dyDescent="0.2">
      <c r="A32" s="22" t="s">
        <v>56</v>
      </c>
      <c r="B32" s="19">
        <f>J10</f>
        <v>0</v>
      </c>
      <c r="C32" s="19">
        <v>0</v>
      </c>
      <c r="D32" s="19">
        <v>0</v>
      </c>
      <c r="E32" s="19">
        <f>SUM(B32:D32)</f>
        <v>0</v>
      </c>
      <c r="F32" s="19">
        <v>0</v>
      </c>
      <c r="G32" s="20" t="e">
        <f>F32/E32</f>
        <v>#DIV/0!</v>
      </c>
      <c r="H32" s="19">
        <v>0</v>
      </c>
      <c r="I32" s="20">
        <f>IF(E32=0,0,H32/E32)</f>
        <v>0</v>
      </c>
      <c r="J32" s="21">
        <f>E32+F32+H32</f>
        <v>0</v>
      </c>
    </row>
    <row r="33" spans="1:10" ht="13.5" customHeight="1" x14ac:dyDescent="0.2">
      <c r="A33" s="22" t="s">
        <v>57</v>
      </c>
      <c r="B33" s="19">
        <f>J11</f>
        <v>0</v>
      </c>
      <c r="C33" s="19">
        <v>0</v>
      </c>
      <c r="D33" s="19">
        <v>0</v>
      </c>
      <c r="E33" s="19">
        <f>SUM(B33:D33)</f>
        <v>0</v>
      </c>
      <c r="F33" s="19">
        <v>0</v>
      </c>
      <c r="G33" s="20" t="e">
        <f>F33/E33</f>
        <v>#DIV/0!</v>
      </c>
      <c r="H33" s="19">
        <v>0</v>
      </c>
      <c r="I33" s="20">
        <f>IF(E33=0,0,H33/E33)</f>
        <v>0</v>
      </c>
      <c r="J33" s="21">
        <f>E33+F33+H33</f>
        <v>0</v>
      </c>
    </row>
    <row r="34" spans="1:10" ht="13.5" customHeight="1" x14ac:dyDescent="0.2">
      <c r="A34" s="22" t="s">
        <v>58</v>
      </c>
      <c r="B34" s="19">
        <f>J12</f>
        <v>0</v>
      </c>
      <c r="C34" s="19">
        <v>0</v>
      </c>
      <c r="D34" s="19">
        <v>0</v>
      </c>
      <c r="E34" s="19">
        <f>SUM(B34:D34)</f>
        <v>0</v>
      </c>
      <c r="F34" s="19">
        <v>0</v>
      </c>
      <c r="G34" s="20" t="e">
        <f>F34/E34</f>
        <v>#DIV/0!</v>
      </c>
      <c r="H34" s="19">
        <v>0</v>
      </c>
      <c r="I34" s="20">
        <f>IF(E34=0,0,H34/E34)</f>
        <v>0</v>
      </c>
      <c r="J34" s="21">
        <f>E34+F34+H34</f>
        <v>0</v>
      </c>
    </row>
    <row r="35" spans="1:10" ht="13.5" customHeight="1" x14ac:dyDescent="0.2">
      <c r="A35" s="22" t="s">
        <v>60</v>
      </c>
      <c r="B35" s="19">
        <f>J13</f>
        <v>0</v>
      </c>
      <c r="C35" s="19">
        <v>0</v>
      </c>
      <c r="D35" s="19">
        <v>0</v>
      </c>
      <c r="E35" s="19">
        <f>SUM(B35:D35)</f>
        <v>0</v>
      </c>
      <c r="F35" s="19">
        <v>0</v>
      </c>
      <c r="G35" s="20" t="e">
        <f>F35/E35</f>
        <v>#DIV/0!</v>
      </c>
      <c r="H35" s="19">
        <v>0</v>
      </c>
      <c r="I35" s="20">
        <f>IF(E35=0,0,H35/E35)</f>
        <v>0</v>
      </c>
      <c r="J35" s="21">
        <f>E35+F35+H35</f>
        <v>0</v>
      </c>
    </row>
    <row r="36" spans="1:10" ht="13.5" customHeight="1" x14ac:dyDescent="0.2">
      <c r="A36" s="22" t="s">
        <v>61</v>
      </c>
      <c r="B36" s="19">
        <f>J14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22" t="s">
        <v>62</v>
      </c>
      <c r="B37" s="19">
        <f>J15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64</v>
      </c>
      <c r="B38" s="19">
        <f>J16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2" t="s">
        <v>66</v>
      </c>
      <c r="B39" s="19">
        <f>J17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22" t="s">
        <v>69</v>
      </c>
      <c r="B40" s="19">
        <f>J18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22" t="s">
        <v>70</v>
      </c>
      <c r="B41" s="19">
        <f>J19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15" t="s">
        <v>29</v>
      </c>
      <c r="B42" s="24">
        <f>SUM(B30:B41)</f>
        <v>0</v>
      </c>
      <c r="C42" s="24">
        <f>SUM(C30:C41)</f>
        <v>0</v>
      </c>
      <c r="D42" s="24">
        <f>SUM(D30:D41)</f>
        <v>0</v>
      </c>
      <c r="E42" s="24">
        <f>SUM(E30:E41)</f>
        <v>0</v>
      </c>
      <c r="F42" s="24">
        <f>SUM(F30:F41)</f>
        <v>0</v>
      </c>
      <c r="G42" s="25" t="e">
        <f>F42/E42</f>
        <v>#DIV/0!</v>
      </c>
      <c r="H42" s="24">
        <f>SUM(H30:H41)</f>
        <v>0</v>
      </c>
      <c r="I42" s="16">
        <v>0</v>
      </c>
      <c r="J42" s="26">
        <f>SUM(J30:J41)</f>
        <v>0</v>
      </c>
    </row>
    <row r="43" spans="1:10" ht="13.5" customHeight="1" x14ac:dyDescent="0.2">
      <c r="A43" s="15" t="s">
        <v>30</v>
      </c>
      <c r="B43" s="19"/>
      <c r="C43" s="19"/>
      <c r="D43" s="19"/>
      <c r="E43" s="19"/>
      <c r="F43" s="19"/>
      <c r="G43" s="20"/>
      <c r="H43" s="19"/>
      <c r="I43" s="19"/>
      <c r="J43" s="21"/>
    </row>
    <row r="44" spans="1:10" ht="13.5" customHeight="1" x14ac:dyDescent="0.2">
      <c r="A44" s="22" t="s">
        <v>31</v>
      </c>
      <c r="B44" s="19">
        <f>J22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22" t="s">
        <v>32</v>
      </c>
      <c r="B45" s="19">
        <f>J23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22" t="s">
        <v>33</v>
      </c>
      <c r="B46" s="19">
        <f>J24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23" t="s">
        <v>29</v>
      </c>
      <c r="B47" s="27">
        <f>SUM(B44:B46)</f>
        <v>0</v>
      </c>
      <c r="C47" s="27">
        <f>SUM(C44:C46)</f>
        <v>0</v>
      </c>
      <c r="D47" s="27">
        <f>SUM(D44:D46)</f>
        <v>0</v>
      </c>
      <c r="E47" s="27">
        <f>SUM(E44:E46)</f>
        <v>0</v>
      </c>
      <c r="F47" s="27">
        <f>SUM(F44:F46)</f>
        <v>0</v>
      </c>
      <c r="G47" s="28" t="e">
        <f>F47/E47</f>
        <v>#DIV/0!</v>
      </c>
      <c r="H47" s="27">
        <f>SUM(H44:H46)</f>
        <v>0</v>
      </c>
      <c r="I47" s="11">
        <v>0</v>
      </c>
      <c r="J47" s="29">
        <f>SUM(J44:J46)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440AF-A89B-4689-9A83-27574FE3CC74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75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3987.35</v>
      </c>
      <c r="C8" s="16">
        <v>2894.35</v>
      </c>
      <c r="D8" s="16">
        <v>3120.48</v>
      </c>
      <c r="E8" s="16">
        <v>508.14</v>
      </c>
      <c r="F8" s="16">
        <f>E8- D8</f>
        <v>-2612.34</v>
      </c>
      <c r="G8" s="17">
        <f>(E8- D8)/D8</f>
        <v>-0.8371596677434241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55</v>
      </c>
      <c r="B9" s="19">
        <v>7756.52</v>
      </c>
      <c r="C9" s="19">
        <v>5730.72</v>
      </c>
      <c r="D9" s="19">
        <v>2295.94</v>
      </c>
      <c r="E9" s="19">
        <v>0</v>
      </c>
      <c r="F9" s="19">
        <f>E9- D9</f>
        <v>-2295.94</v>
      </c>
      <c r="G9" s="20">
        <f>(E9- D9)/D9</f>
        <v>-1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56</v>
      </c>
      <c r="B10" s="19">
        <v>2668.77</v>
      </c>
      <c r="C10" s="19">
        <v>1068</v>
      </c>
      <c r="D10" s="19">
        <v>1611.85</v>
      </c>
      <c r="E10" s="19">
        <v>31.5</v>
      </c>
      <c r="F10" s="19">
        <f>E10- D10</f>
        <v>-1580.35</v>
      </c>
      <c r="G10" s="20">
        <f>(E10- D10)/D10</f>
        <v>-0.98045723857679068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57</v>
      </c>
      <c r="B11" s="19">
        <v>2878.98</v>
      </c>
      <c r="C11" s="19">
        <v>133158.39999999999</v>
      </c>
      <c r="D11" s="19">
        <v>3800.41</v>
      </c>
      <c r="E11" s="19">
        <v>0</v>
      </c>
      <c r="F11" s="19">
        <f>E11- D11</f>
        <v>-3800.41</v>
      </c>
      <c r="G11" s="20">
        <f>(E11- D11)/D11</f>
        <v>-1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58</v>
      </c>
      <c r="B12" s="19">
        <v>0</v>
      </c>
      <c r="C12" s="19">
        <v>365.46</v>
      </c>
      <c r="D12" s="19">
        <v>731.89</v>
      </c>
      <c r="E12" s="19">
        <v>63.97</v>
      </c>
      <c r="F12" s="19">
        <f>E12- D12</f>
        <v>-667.92</v>
      </c>
      <c r="G12" s="20">
        <f>(E12- D12)/D12</f>
        <v>-0.91259615515992831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59</v>
      </c>
      <c r="B13" s="19">
        <v>361.15</v>
      </c>
      <c r="C13" s="19">
        <v>189.83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60</v>
      </c>
      <c r="B14" s="19">
        <v>2853096.84</v>
      </c>
      <c r="C14" s="19">
        <v>2880981.63</v>
      </c>
      <c r="D14" s="19">
        <v>2580213.34</v>
      </c>
      <c r="E14" s="19">
        <v>0</v>
      </c>
      <c r="F14" s="19">
        <f>E14- D14</f>
        <v>-2580213.34</v>
      </c>
      <c r="G14" s="20">
        <f>(E14- D14)/D14</f>
        <v>-1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61</v>
      </c>
      <c r="B15" s="19">
        <v>3221.75</v>
      </c>
      <c r="C15" s="19">
        <v>0</v>
      </c>
      <c r="D15" s="19">
        <v>0</v>
      </c>
      <c r="E15" s="19">
        <v>0</v>
      </c>
      <c r="F15" s="19">
        <f>E15- D15</f>
        <v>0</v>
      </c>
      <c r="G15" s="20" t="e">
        <f>(E15- D15)/D15</f>
        <v>#DIV/0!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22" t="s">
        <v>62</v>
      </c>
      <c r="B16" s="19">
        <v>4355.3900000000003</v>
      </c>
      <c r="C16" s="19">
        <v>475.66</v>
      </c>
      <c r="D16" s="19">
        <v>1711.94</v>
      </c>
      <c r="E16" s="19">
        <v>426.16</v>
      </c>
      <c r="F16" s="19">
        <f>E16- D16</f>
        <v>-1285.78</v>
      </c>
      <c r="G16" s="20">
        <f>(E16- D16)/D16</f>
        <v>-0.75106604203418337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22" t="s">
        <v>63</v>
      </c>
      <c r="B17" s="19">
        <v>2.19</v>
      </c>
      <c r="C17" s="19">
        <v>0</v>
      </c>
      <c r="D17" s="19">
        <v>0</v>
      </c>
      <c r="E17" s="19">
        <v>0</v>
      </c>
      <c r="F17" s="19">
        <f>E17- D17</f>
        <v>0</v>
      </c>
      <c r="G17" s="20" t="e">
        <f>(E17- D17)/D17</f>
        <v>#DIV/0!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22" t="s">
        <v>64</v>
      </c>
      <c r="B18" s="19">
        <v>2268.86</v>
      </c>
      <c r="C18" s="19">
        <v>2725.69</v>
      </c>
      <c r="D18" s="19">
        <v>2579.04</v>
      </c>
      <c r="E18" s="19">
        <v>0</v>
      </c>
      <c r="F18" s="19">
        <f>E18- D18</f>
        <v>-2579.04</v>
      </c>
      <c r="G18" s="20">
        <f>(E18- D18)/D18</f>
        <v>-1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22" t="s">
        <v>65</v>
      </c>
      <c r="B19" s="19">
        <v>120.6</v>
      </c>
      <c r="C19" s="19">
        <v>0</v>
      </c>
      <c r="D19" s="19">
        <v>0</v>
      </c>
      <c r="E19" s="19">
        <v>0</v>
      </c>
      <c r="F19" s="19">
        <f>E19- D19</f>
        <v>0</v>
      </c>
      <c r="G19" s="20" t="e">
        <f>(E19- D19)/D19</f>
        <v>#DIV/0!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22" t="s">
        <v>66</v>
      </c>
      <c r="B20" s="19">
        <v>100.87</v>
      </c>
      <c r="C20" s="19">
        <v>39.090000000000003</v>
      </c>
      <c r="D20" s="19">
        <v>159.86000000000001</v>
      </c>
      <c r="E20" s="19">
        <v>32.799999999999997</v>
      </c>
      <c r="F20" s="19">
        <f>E20- D20</f>
        <v>-127.06000000000002</v>
      </c>
      <c r="G20" s="20">
        <f>(E20- D20)/D20</f>
        <v>-0.79482046790942074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22" t="s">
        <v>67</v>
      </c>
      <c r="B21" s="19">
        <v>21553.29</v>
      </c>
      <c r="C21" s="19">
        <v>6775.6</v>
      </c>
      <c r="D21" s="19">
        <v>484.06</v>
      </c>
      <c r="E21" s="19">
        <v>1289.3599999999999</v>
      </c>
      <c r="F21" s="19">
        <f>E21- D21</f>
        <v>805.3</v>
      </c>
      <c r="G21" s="20">
        <f>(E21- D21)/D21</f>
        <v>1.6636367392472007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22" t="s">
        <v>69</v>
      </c>
      <c r="B22" s="19">
        <v>68.38</v>
      </c>
      <c r="C22" s="19">
        <v>0</v>
      </c>
      <c r="D22" s="19">
        <v>0</v>
      </c>
      <c r="E22" s="19">
        <v>0</v>
      </c>
      <c r="F22" s="19">
        <f>E22- D22</f>
        <v>0</v>
      </c>
      <c r="G22" s="20" t="e">
        <f>(E22- D22)/D22</f>
        <v>#DIV/0!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22" t="s">
        <v>70</v>
      </c>
      <c r="B23" s="19">
        <v>4977.3100000000004</v>
      </c>
      <c r="C23" s="19">
        <v>6940.61</v>
      </c>
      <c r="D23" s="19">
        <v>8152.32</v>
      </c>
      <c r="E23" s="19">
        <v>9218.44</v>
      </c>
      <c r="F23" s="19">
        <f>E23- D23</f>
        <v>1066.1200000000008</v>
      </c>
      <c r="G23" s="20">
        <f>(E23- D23)/D23</f>
        <v>0.13077504317789301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15" t="s">
        <v>29</v>
      </c>
      <c r="B24" s="24">
        <f>SUM(B8:B23)</f>
        <v>2907418.25</v>
      </c>
      <c r="C24" s="24">
        <f>SUM(C8:C23)</f>
        <v>3041345.0399999996</v>
      </c>
      <c r="D24" s="24">
        <f>SUM(D8:D23)</f>
        <v>2604861.1299999994</v>
      </c>
      <c r="E24" s="24">
        <f>SUM(E8:E23)</f>
        <v>11570.37</v>
      </c>
      <c r="F24" s="24">
        <f>SUM(F8:F23)</f>
        <v>-2593290.7599999998</v>
      </c>
      <c r="G24" s="25">
        <f>(E24- D24)/D24</f>
        <v>-0.9955581624422335</v>
      </c>
      <c r="H24" s="24">
        <f>SUM(H8:H23)</f>
        <v>0</v>
      </c>
      <c r="I24" s="16">
        <v>0</v>
      </c>
      <c r="J24" s="26">
        <f>SUM(J8:J23)</f>
        <v>0</v>
      </c>
    </row>
    <row r="25" spans="1:10" ht="16.5" customHeight="1" x14ac:dyDescent="0.2">
      <c r="A25" s="15" t="s">
        <v>30</v>
      </c>
      <c r="B25" s="19"/>
      <c r="C25" s="19"/>
      <c r="D25" s="19"/>
      <c r="E25" s="19"/>
      <c r="F25" s="19"/>
      <c r="G25" s="20"/>
      <c r="H25" s="19"/>
      <c r="I25" s="19"/>
      <c r="J25" s="21"/>
    </row>
    <row r="26" spans="1:10" ht="13.5" customHeight="1" x14ac:dyDescent="0.2">
      <c r="A26" s="22" t="s">
        <v>31</v>
      </c>
      <c r="B26" s="19">
        <v>2903103.52</v>
      </c>
      <c r="C26" s="19">
        <v>3041207.09</v>
      </c>
      <c r="D26" s="19">
        <v>2604861.13</v>
      </c>
      <c r="E26" s="19">
        <v>11570.37</v>
      </c>
      <c r="F26" s="19">
        <f>E26- D26</f>
        <v>-2593290.7599999998</v>
      </c>
      <c r="G26" s="20">
        <f>(E26- D26)/D26</f>
        <v>-0.9955581624422335</v>
      </c>
      <c r="H26" s="19">
        <v>0</v>
      </c>
      <c r="I26" s="19">
        <v>0</v>
      </c>
      <c r="J26" s="21">
        <f>H26+ I26</f>
        <v>0</v>
      </c>
    </row>
    <row r="27" spans="1:10" ht="13.5" customHeight="1" x14ac:dyDescent="0.2">
      <c r="A27" s="22" t="s">
        <v>32</v>
      </c>
      <c r="B27" s="19">
        <v>4314.7299999999996</v>
      </c>
      <c r="C27" s="19">
        <v>137.94999999999999</v>
      </c>
      <c r="D27" s="19">
        <v>0</v>
      </c>
      <c r="E27" s="19">
        <v>0</v>
      </c>
      <c r="F27" s="19">
        <f>E27- D27</f>
        <v>0</v>
      </c>
      <c r="G27" s="20" t="e">
        <f>(E27- D27)/D27</f>
        <v>#DIV/0!</v>
      </c>
      <c r="H27" s="19">
        <v>0</v>
      </c>
      <c r="I27" s="19">
        <v>0</v>
      </c>
      <c r="J27" s="21">
        <f>H27+ I27</f>
        <v>0</v>
      </c>
    </row>
    <row r="28" spans="1:10" ht="13.5" customHeight="1" x14ac:dyDescent="0.2">
      <c r="A28" s="22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f>E28- D28</f>
        <v>0</v>
      </c>
      <c r="G28" s="20" t="e">
        <f>(E28- D28)/D28</f>
        <v>#DIV/0!</v>
      </c>
      <c r="H28" s="19">
        <v>0</v>
      </c>
      <c r="I28" s="19">
        <v>0</v>
      </c>
      <c r="J28" s="21">
        <f>H28+ I28</f>
        <v>0</v>
      </c>
    </row>
    <row r="29" spans="1:10" ht="13.5" customHeight="1" x14ac:dyDescent="0.2">
      <c r="A29" s="23" t="s">
        <v>29</v>
      </c>
      <c r="B29" s="27">
        <f>SUM(B26:B28)</f>
        <v>2907418.25</v>
      </c>
      <c r="C29" s="27">
        <f>SUM(C26:C28)</f>
        <v>3041345.04</v>
      </c>
      <c r="D29" s="27">
        <f>SUM(D26:D28)</f>
        <v>2604861.13</v>
      </c>
      <c r="E29" s="27">
        <f>SUM(E26:E28)</f>
        <v>11570.37</v>
      </c>
      <c r="F29" s="27">
        <f>SUM(F26:F28)</f>
        <v>-2593290.7599999998</v>
      </c>
      <c r="G29" s="28">
        <f>(E29- D29)/D29</f>
        <v>-0.9955581624422335</v>
      </c>
      <c r="H29" s="27">
        <f>SUM(H26:H28)</f>
        <v>0</v>
      </c>
      <c r="I29" s="11">
        <v>0</v>
      </c>
      <c r="J29" s="29">
        <f>SUM(J26:J28)</f>
        <v>0</v>
      </c>
    </row>
    <row r="32" spans="1:10" ht="13.5" customHeight="1" x14ac:dyDescent="0.2">
      <c r="A32" s="3" t="s">
        <v>34</v>
      </c>
      <c r="B32" s="3" t="s">
        <v>35</v>
      </c>
      <c r="C32" s="3" t="s">
        <v>36</v>
      </c>
      <c r="D32" s="3" t="s">
        <v>37</v>
      </c>
      <c r="E32" s="3" t="s">
        <v>38</v>
      </c>
      <c r="F32" s="3" t="s">
        <v>39</v>
      </c>
      <c r="G32" s="3" t="s">
        <v>40</v>
      </c>
      <c r="H32" s="3" t="s">
        <v>41</v>
      </c>
      <c r="I32" s="3" t="s">
        <v>42</v>
      </c>
      <c r="J32" s="3" t="s">
        <v>43</v>
      </c>
    </row>
    <row r="33" spans="1:10" ht="36.950000000000003" customHeight="1" x14ac:dyDescent="0.2">
      <c r="A33" s="6" t="s">
        <v>71</v>
      </c>
      <c r="B33" s="7" t="s">
        <v>45</v>
      </c>
      <c r="C33" s="7" t="s">
        <v>46</v>
      </c>
      <c r="D33" s="7" t="s">
        <v>47</v>
      </c>
      <c r="E33" s="7" t="s">
        <v>48</v>
      </c>
      <c r="F33" s="7" t="s">
        <v>49</v>
      </c>
      <c r="G33" s="7" t="s">
        <v>50</v>
      </c>
      <c r="H33" s="7" t="s">
        <v>51</v>
      </c>
      <c r="I33" s="7" t="s">
        <v>50</v>
      </c>
      <c r="J33" s="8" t="s">
        <v>52</v>
      </c>
    </row>
    <row r="34" spans="1:10" ht="13.5" customHeight="1" x14ac:dyDescent="0.2">
      <c r="A34" s="9" t="s">
        <v>54</v>
      </c>
      <c r="B34" s="16">
        <f>J8</f>
        <v>0</v>
      </c>
      <c r="C34" s="16">
        <v>0</v>
      </c>
      <c r="D34" s="16">
        <v>0</v>
      </c>
      <c r="E34" s="16">
        <f>SUM(B34:D34)</f>
        <v>0</v>
      </c>
      <c r="F34" s="16">
        <v>0</v>
      </c>
      <c r="G34" s="17" t="e">
        <f>F34/E34</f>
        <v>#DIV/0!</v>
      </c>
      <c r="H34" s="16">
        <v>0</v>
      </c>
      <c r="I34" s="17">
        <f>IF(E34=0,0,H34/E34)</f>
        <v>0</v>
      </c>
      <c r="J34" s="18">
        <f>E34+F34+H34</f>
        <v>0</v>
      </c>
    </row>
    <row r="35" spans="1:10" ht="13.5" customHeight="1" x14ac:dyDescent="0.2">
      <c r="A35" s="22" t="s">
        <v>55</v>
      </c>
      <c r="B35" s="19">
        <f>J9</f>
        <v>0</v>
      </c>
      <c r="C35" s="19">
        <v>0</v>
      </c>
      <c r="D35" s="19">
        <v>0</v>
      </c>
      <c r="E35" s="19">
        <f>SUM(B35:D35)</f>
        <v>0</v>
      </c>
      <c r="F35" s="19">
        <v>0</v>
      </c>
      <c r="G35" s="20" t="e">
        <f>F35/E35</f>
        <v>#DIV/0!</v>
      </c>
      <c r="H35" s="19">
        <v>0</v>
      </c>
      <c r="I35" s="20">
        <f>IF(E35=0,0,H35/E35)</f>
        <v>0</v>
      </c>
      <c r="J35" s="21">
        <f>E35+F35+H35</f>
        <v>0</v>
      </c>
    </row>
    <row r="36" spans="1:10" ht="13.5" customHeight="1" x14ac:dyDescent="0.2">
      <c r="A36" s="22" t="s">
        <v>56</v>
      </c>
      <c r="B36" s="19">
        <f>J10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22" t="s">
        <v>57</v>
      </c>
      <c r="B37" s="19">
        <f>J11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58</v>
      </c>
      <c r="B38" s="19">
        <f>J12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2" t="s">
        <v>59</v>
      </c>
      <c r="B39" s="19">
        <f>J13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22" t="s">
        <v>60</v>
      </c>
      <c r="B40" s="19">
        <f>J14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22" t="s">
        <v>61</v>
      </c>
      <c r="B41" s="19">
        <f>J15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22" t="s">
        <v>62</v>
      </c>
      <c r="B42" s="19">
        <f>J16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22" t="s">
        <v>63</v>
      </c>
      <c r="B43" s="19">
        <f>J17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22" t="s">
        <v>64</v>
      </c>
      <c r="B44" s="19">
        <f>J18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22" t="s">
        <v>65</v>
      </c>
      <c r="B45" s="19">
        <f>J19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22" t="s">
        <v>66</v>
      </c>
      <c r="B46" s="19">
        <f>J20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22" t="s">
        <v>67</v>
      </c>
      <c r="B47" s="19">
        <f>J21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22" t="s">
        <v>69</v>
      </c>
      <c r="B48" s="19">
        <f>J22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22" t="s">
        <v>70</v>
      </c>
      <c r="B49" s="19">
        <f>J23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15" t="s">
        <v>29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6">
        <v>0</v>
      </c>
      <c r="J50" s="26">
        <f>SUM(J34:J49)</f>
        <v>0</v>
      </c>
    </row>
    <row r="51" spans="1:10" ht="13.5" customHeight="1" x14ac:dyDescent="0.2">
      <c r="A51" s="15" t="s">
        <v>30</v>
      </c>
      <c r="B51" s="19"/>
      <c r="C51" s="19"/>
      <c r="D51" s="19"/>
      <c r="E51" s="19"/>
      <c r="F51" s="19"/>
      <c r="G51" s="20"/>
      <c r="H51" s="19"/>
      <c r="I51" s="19"/>
      <c r="J51" s="21"/>
    </row>
    <row r="52" spans="1:10" ht="13.5" customHeight="1" x14ac:dyDescent="0.2">
      <c r="A52" s="22" t="s">
        <v>31</v>
      </c>
      <c r="B52" s="19">
        <f>J26</f>
        <v>0</v>
      </c>
      <c r="C52" s="19">
        <v>0</v>
      </c>
      <c r="D52" s="19">
        <v>0</v>
      </c>
      <c r="E52" s="19">
        <f>SUM(B52:D52)</f>
        <v>0</v>
      </c>
      <c r="F52" s="19">
        <v>0</v>
      </c>
      <c r="G52" s="20" t="e">
        <f>F52/E52</f>
        <v>#DIV/0!</v>
      </c>
      <c r="H52" s="19">
        <v>0</v>
      </c>
      <c r="I52" s="20">
        <f>IF(E52=0,0,H52/E52)</f>
        <v>0</v>
      </c>
      <c r="J52" s="21">
        <f>E52+F52+H52</f>
        <v>0</v>
      </c>
    </row>
    <row r="53" spans="1:10" ht="13.5" customHeight="1" x14ac:dyDescent="0.2">
      <c r="A53" s="22" t="s">
        <v>32</v>
      </c>
      <c r="B53" s="19">
        <f>J27</f>
        <v>0</v>
      </c>
      <c r="C53" s="19">
        <v>0</v>
      </c>
      <c r="D53" s="19">
        <v>0</v>
      </c>
      <c r="E53" s="19">
        <f>SUM(B53:D53)</f>
        <v>0</v>
      </c>
      <c r="F53" s="19">
        <v>0</v>
      </c>
      <c r="G53" s="20" t="e">
        <f>F53/E53</f>
        <v>#DIV/0!</v>
      </c>
      <c r="H53" s="19">
        <v>0</v>
      </c>
      <c r="I53" s="20">
        <f>IF(E53=0,0,H53/E53)</f>
        <v>0</v>
      </c>
      <c r="J53" s="21">
        <f>E53+F53+H53</f>
        <v>0</v>
      </c>
    </row>
    <row r="54" spans="1:10" ht="13.5" customHeight="1" x14ac:dyDescent="0.2">
      <c r="A54" s="22" t="s">
        <v>33</v>
      </c>
      <c r="B54" s="19">
        <f>J28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23" t="s">
        <v>29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11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BCB10-3641-4291-AC16-54FDA5038F3E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104753.02</v>
      </c>
      <c r="C8" s="16">
        <v>96116.82</v>
      </c>
      <c r="D8" s="16">
        <v>103006.36</v>
      </c>
      <c r="E8" s="16">
        <v>26047.57</v>
      </c>
      <c r="F8" s="16">
        <f>E8- D8</f>
        <v>-76958.790000000008</v>
      </c>
      <c r="G8" s="17">
        <f>(E8- D8)/D8</f>
        <v>-0.74712658519338038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55</v>
      </c>
      <c r="B9" s="19">
        <v>10910.73</v>
      </c>
      <c r="C9" s="19">
        <v>9459.3799999999992</v>
      </c>
      <c r="D9" s="19">
        <v>10361.5</v>
      </c>
      <c r="E9" s="19">
        <v>9724.34</v>
      </c>
      <c r="F9" s="19">
        <f>E9- D9</f>
        <v>-637.15999999999985</v>
      </c>
      <c r="G9" s="20">
        <f>(E9- D9)/D9</f>
        <v>-6.1493027071369964E-2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56</v>
      </c>
      <c r="B10" s="19">
        <v>10298.780000000001</v>
      </c>
      <c r="C10" s="19">
        <v>1868</v>
      </c>
      <c r="D10" s="19">
        <v>1672.31</v>
      </c>
      <c r="E10" s="19">
        <v>693.22</v>
      </c>
      <c r="F10" s="19">
        <f>E10- D10</f>
        <v>-979.08999999999992</v>
      </c>
      <c r="G10" s="20">
        <f>(E10- D10)/D10</f>
        <v>-0.58547159318547393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57</v>
      </c>
      <c r="B11" s="19">
        <v>3682.06</v>
      </c>
      <c r="C11" s="19">
        <v>3715.7</v>
      </c>
      <c r="D11" s="19">
        <v>4091.56</v>
      </c>
      <c r="E11" s="19">
        <v>1634.81</v>
      </c>
      <c r="F11" s="19">
        <f>E11- D11</f>
        <v>-2456.75</v>
      </c>
      <c r="G11" s="20">
        <f>(E11- D11)/D11</f>
        <v>-0.60044335168004381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58</v>
      </c>
      <c r="B12" s="19">
        <v>366.74</v>
      </c>
      <c r="C12" s="19">
        <v>520.92999999999995</v>
      </c>
      <c r="D12" s="19">
        <v>802.8</v>
      </c>
      <c r="E12" s="19">
        <v>1055.82</v>
      </c>
      <c r="F12" s="19">
        <f>E12- D12</f>
        <v>253.01999999999998</v>
      </c>
      <c r="G12" s="20">
        <f>(E12- D12)/D12</f>
        <v>0.31517189835575488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59</v>
      </c>
      <c r="B13" s="19">
        <v>1555.37</v>
      </c>
      <c r="C13" s="19">
        <v>5259.69</v>
      </c>
      <c r="D13" s="19">
        <v>1466.4</v>
      </c>
      <c r="E13" s="19">
        <v>845.85</v>
      </c>
      <c r="F13" s="19">
        <f>E13- D13</f>
        <v>-620.55000000000007</v>
      </c>
      <c r="G13" s="20">
        <f>(E13- D13)/D13</f>
        <v>-0.42317921440261869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60</v>
      </c>
      <c r="B14" s="19">
        <v>3335488.76</v>
      </c>
      <c r="C14" s="19">
        <v>3015207.39</v>
      </c>
      <c r="D14" s="19">
        <v>3318918.05</v>
      </c>
      <c r="E14" s="19">
        <v>380299</v>
      </c>
      <c r="F14" s="19">
        <f>E14- D14</f>
        <v>-2938619.05</v>
      </c>
      <c r="G14" s="20">
        <f>(E14- D14)/D14</f>
        <v>-0.88541476641762817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61</v>
      </c>
      <c r="B15" s="19">
        <v>2825.2</v>
      </c>
      <c r="C15" s="19">
        <v>0</v>
      </c>
      <c r="D15" s="19">
        <v>3543.28</v>
      </c>
      <c r="E15" s="19">
        <v>4563.1499999999996</v>
      </c>
      <c r="F15" s="19">
        <f>E15- D15</f>
        <v>1019.8699999999994</v>
      </c>
      <c r="G15" s="20">
        <f>(E15- D15)/D15</f>
        <v>0.28783217809487238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22" t="s">
        <v>62</v>
      </c>
      <c r="B16" s="19">
        <v>1988.47</v>
      </c>
      <c r="C16" s="19">
        <v>1423.52</v>
      </c>
      <c r="D16" s="19">
        <v>915.58</v>
      </c>
      <c r="E16" s="19">
        <v>535.5</v>
      </c>
      <c r="F16" s="19">
        <f>E16- D16</f>
        <v>-380.08000000000004</v>
      </c>
      <c r="G16" s="20">
        <f>(E16- D16)/D16</f>
        <v>-0.41512483889993229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22" t="s">
        <v>63</v>
      </c>
      <c r="B17" s="19">
        <v>2.66</v>
      </c>
      <c r="C17" s="19">
        <v>0</v>
      </c>
      <c r="D17" s="19">
        <v>0</v>
      </c>
      <c r="E17" s="19">
        <v>0</v>
      </c>
      <c r="F17" s="19">
        <f>E17- D17</f>
        <v>0</v>
      </c>
      <c r="G17" s="20" t="e">
        <f>(E17- D17)/D17</f>
        <v>#DIV/0!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22" t="s">
        <v>64</v>
      </c>
      <c r="B18" s="19">
        <v>13250.06</v>
      </c>
      <c r="C18" s="19">
        <v>26304</v>
      </c>
      <c r="D18" s="19">
        <v>25580.99</v>
      </c>
      <c r="E18" s="19">
        <v>205.94</v>
      </c>
      <c r="F18" s="19">
        <f>E18- D18</f>
        <v>-25375.050000000003</v>
      </c>
      <c r="G18" s="20">
        <f>(E18- D18)/D18</f>
        <v>-0.99194949061783777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22" t="s">
        <v>65</v>
      </c>
      <c r="B19" s="19">
        <v>141.97</v>
      </c>
      <c r="C19" s="19">
        <v>0</v>
      </c>
      <c r="D19" s="19">
        <v>0</v>
      </c>
      <c r="E19" s="19">
        <v>0</v>
      </c>
      <c r="F19" s="19">
        <f>E19- D19</f>
        <v>0</v>
      </c>
      <c r="G19" s="20" t="e">
        <f>(E19- D19)/D19</f>
        <v>#DIV/0!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22" t="s">
        <v>66</v>
      </c>
      <c r="B20" s="19">
        <v>48.8</v>
      </c>
      <c r="C20" s="19">
        <v>26.49</v>
      </c>
      <c r="D20" s="19">
        <v>166.07</v>
      </c>
      <c r="E20" s="19">
        <v>36.82</v>
      </c>
      <c r="F20" s="19">
        <f>E20- D20</f>
        <v>-129.25</v>
      </c>
      <c r="G20" s="20">
        <f>(E20- D20)/D20</f>
        <v>-0.77828626482808461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22" t="s">
        <v>67</v>
      </c>
      <c r="B21" s="19">
        <v>23294.49</v>
      </c>
      <c r="C21" s="19">
        <v>7325.74</v>
      </c>
      <c r="D21" s="19">
        <v>542.84</v>
      </c>
      <c r="E21" s="19">
        <v>1442.72</v>
      </c>
      <c r="F21" s="19">
        <f>E21- D21</f>
        <v>899.88</v>
      </c>
      <c r="G21" s="20">
        <f>(E21- D21)/D21</f>
        <v>1.6577260334536879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22" t="s">
        <v>69</v>
      </c>
      <c r="B22" s="19">
        <v>15.72</v>
      </c>
      <c r="C22" s="19">
        <v>0</v>
      </c>
      <c r="D22" s="19">
        <v>90</v>
      </c>
      <c r="E22" s="19">
        <v>50</v>
      </c>
      <c r="F22" s="19">
        <f>E22- D22</f>
        <v>-40</v>
      </c>
      <c r="G22" s="20">
        <f>(E22- D22)/D22</f>
        <v>-0.44444444444444442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22" t="s">
        <v>70</v>
      </c>
      <c r="B23" s="19">
        <v>10125.719999999999</v>
      </c>
      <c r="C23" s="19">
        <v>9000.2099999999991</v>
      </c>
      <c r="D23" s="19">
        <v>9968.3799999999992</v>
      </c>
      <c r="E23" s="19">
        <v>12428.61</v>
      </c>
      <c r="F23" s="19">
        <f>E23- D23</f>
        <v>2460.2300000000014</v>
      </c>
      <c r="G23" s="20">
        <f>(E23- D23)/D23</f>
        <v>0.24680339232653667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15" t="s">
        <v>29</v>
      </c>
      <c r="B24" s="24">
        <f>SUM(B8:B23)</f>
        <v>3518748.5500000012</v>
      </c>
      <c r="C24" s="24">
        <f>SUM(C8:C23)</f>
        <v>3176227.8700000006</v>
      </c>
      <c r="D24" s="24">
        <f>SUM(D8:D23)</f>
        <v>3481126.1199999996</v>
      </c>
      <c r="E24" s="24">
        <f>SUM(E8:E23)</f>
        <v>439563.35</v>
      </c>
      <c r="F24" s="24">
        <f>SUM(F8:F23)</f>
        <v>-3041562.7699999996</v>
      </c>
      <c r="G24" s="25">
        <f>(E24- D24)/D24</f>
        <v>-0.87372955335499303</v>
      </c>
      <c r="H24" s="24">
        <f>SUM(H8:H23)</f>
        <v>0</v>
      </c>
      <c r="I24" s="16">
        <v>0</v>
      </c>
      <c r="J24" s="26">
        <f>SUM(J8:J23)</f>
        <v>0</v>
      </c>
    </row>
    <row r="25" spans="1:10" ht="16.5" customHeight="1" x14ac:dyDescent="0.2">
      <c r="A25" s="15" t="s">
        <v>30</v>
      </c>
      <c r="B25" s="19"/>
      <c r="C25" s="19"/>
      <c r="D25" s="19"/>
      <c r="E25" s="19"/>
      <c r="F25" s="19"/>
      <c r="G25" s="20"/>
      <c r="H25" s="19"/>
      <c r="I25" s="19"/>
      <c r="J25" s="21"/>
    </row>
    <row r="26" spans="1:10" ht="13.5" customHeight="1" x14ac:dyDescent="0.2">
      <c r="A26" s="22" t="s">
        <v>31</v>
      </c>
      <c r="B26" s="19">
        <v>3518748.55</v>
      </c>
      <c r="C26" s="19">
        <v>3176227.87</v>
      </c>
      <c r="D26" s="19">
        <v>3481126.12</v>
      </c>
      <c r="E26" s="19">
        <v>439563.35</v>
      </c>
      <c r="F26" s="19">
        <f>E26- D26</f>
        <v>-3041562.77</v>
      </c>
      <c r="G26" s="20">
        <f>(E26- D26)/D26</f>
        <v>-0.87372955335499303</v>
      </c>
      <c r="H26" s="19">
        <v>0</v>
      </c>
      <c r="I26" s="19">
        <v>0</v>
      </c>
      <c r="J26" s="21">
        <f>H26+ I26</f>
        <v>0</v>
      </c>
    </row>
    <row r="27" spans="1:10" ht="13.5" customHeight="1" x14ac:dyDescent="0.2">
      <c r="A27" s="22" t="s">
        <v>32</v>
      </c>
      <c r="B27" s="19">
        <v>0</v>
      </c>
      <c r="C27" s="19">
        <v>0</v>
      </c>
      <c r="D27" s="19">
        <v>0</v>
      </c>
      <c r="E27" s="19">
        <v>0</v>
      </c>
      <c r="F27" s="19">
        <f>E27- D27</f>
        <v>0</v>
      </c>
      <c r="G27" s="20" t="e">
        <f>(E27- D27)/D27</f>
        <v>#DIV/0!</v>
      </c>
      <c r="H27" s="19">
        <v>0</v>
      </c>
      <c r="I27" s="19">
        <v>0</v>
      </c>
      <c r="J27" s="21">
        <f>H27+ I27</f>
        <v>0</v>
      </c>
    </row>
    <row r="28" spans="1:10" ht="13.5" customHeight="1" x14ac:dyDescent="0.2">
      <c r="A28" s="22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f>E28- D28</f>
        <v>0</v>
      </c>
      <c r="G28" s="20" t="e">
        <f>(E28- D28)/D28</f>
        <v>#DIV/0!</v>
      </c>
      <c r="H28" s="19">
        <v>0</v>
      </c>
      <c r="I28" s="19">
        <v>0</v>
      </c>
      <c r="J28" s="21">
        <f>H28+ I28</f>
        <v>0</v>
      </c>
    </row>
    <row r="29" spans="1:10" ht="13.5" customHeight="1" x14ac:dyDescent="0.2">
      <c r="A29" s="23" t="s">
        <v>29</v>
      </c>
      <c r="B29" s="27">
        <f>SUM(B26:B28)</f>
        <v>3518748.55</v>
      </c>
      <c r="C29" s="27">
        <f>SUM(C26:C28)</f>
        <v>3176227.87</v>
      </c>
      <c r="D29" s="27">
        <f>SUM(D26:D28)</f>
        <v>3481126.12</v>
      </c>
      <c r="E29" s="27">
        <f>SUM(E26:E28)</f>
        <v>439563.35</v>
      </c>
      <c r="F29" s="27">
        <f>SUM(F26:F28)</f>
        <v>-3041562.77</v>
      </c>
      <c r="G29" s="28">
        <f>(E29- D29)/D29</f>
        <v>-0.87372955335499303</v>
      </c>
      <c r="H29" s="27">
        <f>SUM(H26:H28)</f>
        <v>0</v>
      </c>
      <c r="I29" s="11">
        <v>0</v>
      </c>
      <c r="J29" s="29">
        <f>SUM(J26:J28)</f>
        <v>0</v>
      </c>
    </row>
    <row r="32" spans="1:10" ht="13.5" customHeight="1" x14ac:dyDescent="0.2">
      <c r="A32" s="3" t="s">
        <v>34</v>
      </c>
      <c r="B32" s="3" t="s">
        <v>35</v>
      </c>
      <c r="C32" s="3" t="s">
        <v>36</v>
      </c>
      <c r="D32" s="3" t="s">
        <v>37</v>
      </c>
      <c r="E32" s="3" t="s">
        <v>38</v>
      </c>
      <c r="F32" s="3" t="s">
        <v>39</v>
      </c>
      <c r="G32" s="3" t="s">
        <v>40</v>
      </c>
      <c r="H32" s="3" t="s">
        <v>41</v>
      </c>
      <c r="I32" s="3" t="s">
        <v>42</v>
      </c>
      <c r="J32" s="3" t="s">
        <v>43</v>
      </c>
    </row>
    <row r="33" spans="1:10" ht="36.950000000000003" customHeight="1" x14ac:dyDescent="0.2">
      <c r="A33" s="6" t="s">
        <v>71</v>
      </c>
      <c r="B33" s="7" t="s">
        <v>45</v>
      </c>
      <c r="C33" s="7" t="s">
        <v>46</v>
      </c>
      <c r="D33" s="7" t="s">
        <v>47</v>
      </c>
      <c r="E33" s="7" t="s">
        <v>48</v>
      </c>
      <c r="F33" s="7" t="s">
        <v>49</v>
      </c>
      <c r="G33" s="7" t="s">
        <v>50</v>
      </c>
      <c r="H33" s="7" t="s">
        <v>51</v>
      </c>
      <c r="I33" s="7" t="s">
        <v>50</v>
      </c>
      <c r="J33" s="8" t="s">
        <v>52</v>
      </c>
    </row>
    <row r="34" spans="1:10" ht="13.5" customHeight="1" x14ac:dyDescent="0.2">
      <c r="A34" s="9" t="s">
        <v>54</v>
      </c>
      <c r="B34" s="16">
        <f>J8</f>
        <v>0</v>
      </c>
      <c r="C34" s="16">
        <v>0</v>
      </c>
      <c r="D34" s="16">
        <v>0</v>
      </c>
      <c r="E34" s="16">
        <f>SUM(B34:D34)</f>
        <v>0</v>
      </c>
      <c r="F34" s="16">
        <v>0</v>
      </c>
      <c r="G34" s="17" t="e">
        <f>F34/E34</f>
        <v>#DIV/0!</v>
      </c>
      <c r="H34" s="16">
        <v>0</v>
      </c>
      <c r="I34" s="17">
        <f>IF(E34=0,0,H34/E34)</f>
        <v>0</v>
      </c>
      <c r="J34" s="18">
        <f>E34+F34+H34</f>
        <v>0</v>
      </c>
    </row>
    <row r="35" spans="1:10" ht="13.5" customHeight="1" x14ac:dyDescent="0.2">
      <c r="A35" s="22" t="s">
        <v>55</v>
      </c>
      <c r="B35" s="19">
        <f>J9</f>
        <v>0</v>
      </c>
      <c r="C35" s="19">
        <v>0</v>
      </c>
      <c r="D35" s="19">
        <v>0</v>
      </c>
      <c r="E35" s="19">
        <f>SUM(B35:D35)</f>
        <v>0</v>
      </c>
      <c r="F35" s="19">
        <v>0</v>
      </c>
      <c r="G35" s="20" t="e">
        <f>F35/E35</f>
        <v>#DIV/0!</v>
      </c>
      <c r="H35" s="19">
        <v>0</v>
      </c>
      <c r="I35" s="20">
        <f>IF(E35=0,0,H35/E35)</f>
        <v>0</v>
      </c>
      <c r="J35" s="21">
        <f>E35+F35+H35</f>
        <v>0</v>
      </c>
    </row>
    <row r="36" spans="1:10" ht="13.5" customHeight="1" x14ac:dyDescent="0.2">
      <c r="A36" s="22" t="s">
        <v>56</v>
      </c>
      <c r="B36" s="19">
        <f>J10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22" t="s">
        <v>57</v>
      </c>
      <c r="B37" s="19">
        <f>J11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58</v>
      </c>
      <c r="B38" s="19">
        <f>J12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2" t="s">
        <v>59</v>
      </c>
      <c r="B39" s="19">
        <f>J13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22" t="s">
        <v>60</v>
      </c>
      <c r="B40" s="19">
        <f>J14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22" t="s">
        <v>61</v>
      </c>
      <c r="B41" s="19">
        <f>J15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22" t="s">
        <v>62</v>
      </c>
      <c r="B42" s="19">
        <f>J16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22" t="s">
        <v>63</v>
      </c>
      <c r="B43" s="19">
        <f>J17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22" t="s">
        <v>64</v>
      </c>
      <c r="B44" s="19">
        <f>J18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22" t="s">
        <v>65</v>
      </c>
      <c r="B45" s="19">
        <f>J19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22" t="s">
        <v>66</v>
      </c>
      <c r="B46" s="19">
        <f>J20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22" t="s">
        <v>67</v>
      </c>
      <c r="B47" s="19">
        <f>J21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22" t="s">
        <v>69</v>
      </c>
      <c r="B48" s="19">
        <f>J22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22" t="s">
        <v>70</v>
      </c>
      <c r="B49" s="19">
        <f>J23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15" t="s">
        <v>29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6">
        <v>0</v>
      </c>
      <c r="J50" s="26">
        <f>SUM(J34:J49)</f>
        <v>0</v>
      </c>
    </row>
    <row r="51" spans="1:10" ht="13.5" customHeight="1" x14ac:dyDescent="0.2">
      <c r="A51" s="15" t="s">
        <v>30</v>
      </c>
      <c r="B51" s="19"/>
      <c r="C51" s="19"/>
      <c r="D51" s="19"/>
      <c r="E51" s="19"/>
      <c r="F51" s="19"/>
      <c r="G51" s="20"/>
      <c r="H51" s="19"/>
      <c r="I51" s="19"/>
      <c r="J51" s="21"/>
    </row>
    <row r="52" spans="1:10" ht="13.5" customHeight="1" x14ac:dyDescent="0.2">
      <c r="A52" s="22" t="s">
        <v>31</v>
      </c>
      <c r="B52" s="19">
        <f>J26</f>
        <v>0</v>
      </c>
      <c r="C52" s="19">
        <v>0</v>
      </c>
      <c r="D52" s="19">
        <v>0</v>
      </c>
      <c r="E52" s="19">
        <f>SUM(B52:D52)</f>
        <v>0</v>
      </c>
      <c r="F52" s="19">
        <v>0</v>
      </c>
      <c r="G52" s="20" t="e">
        <f>F52/E52</f>
        <v>#DIV/0!</v>
      </c>
      <c r="H52" s="19">
        <v>0</v>
      </c>
      <c r="I52" s="20">
        <f>IF(E52=0,0,H52/E52)</f>
        <v>0</v>
      </c>
      <c r="J52" s="21">
        <f>E52+F52+H52</f>
        <v>0</v>
      </c>
    </row>
    <row r="53" spans="1:10" ht="13.5" customHeight="1" x14ac:dyDescent="0.2">
      <c r="A53" s="22" t="s">
        <v>32</v>
      </c>
      <c r="B53" s="19">
        <f>J27</f>
        <v>0</v>
      </c>
      <c r="C53" s="19">
        <v>0</v>
      </c>
      <c r="D53" s="19">
        <v>0</v>
      </c>
      <c r="E53" s="19">
        <f>SUM(B53:D53)</f>
        <v>0</v>
      </c>
      <c r="F53" s="19">
        <v>0</v>
      </c>
      <c r="G53" s="20" t="e">
        <f>F53/E53</f>
        <v>#DIV/0!</v>
      </c>
      <c r="H53" s="19">
        <v>0</v>
      </c>
      <c r="I53" s="20">
        <f>IF(E53=0,0,H53/E53)</f>
        <v>0</v>
      </c>
      <c r="J53" s="21">
        <f>E53+F53+H53</f>
        <v>0</v>
      </c>
    </row>
    <row r="54" spans="1:10" ht="13.5" customHeight="1" x14ac:dyDescent="0.2">
      <c r="A54" s="22" t="s">
        <v>33</v>
      </c>
      <c r="B54" s="19">
        <f>J28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23" t="s">
        <v>29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11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585A6-946C-49A4-BC5C-F73423CB00E1}">
  <dimension ref="A1:J5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72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87523.21</v>
      </c>
      <c r="C8" s="16">
        <v>98987.95</v>
      </c>
      <c r="D8" s="16">
        <v>72854.820000000007</v>
      </c>
      <c r="E8" s="16">
        <v>300858.87</v>
      </c>
      <c r="F8" s="16">
        <f>E8- D8</f>
        <v>228004.05</v>
      </c>
      <c r="G8" s="17">
        <f>(E8- D8)/D8</f>
        <v>3.1295671309049968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55</v>
      </c>
      <c r="B9" s="19">
        <v>21588.86</v>
      </c>
      <c r="C9" s="19">
        <v>28307.040000000001</v>
      </c>
      <c r="D9" s="19">
        <v>17832.14</v>
      </c>
      <c r="E9" s="19">
        <v>16341.36</v>
      </c>
      <c r="F9" s="19">
        <f>E9- D9</f>
        <v>-1490.7799999999988</v>
      </c>
      <c r="G9" s="20">
        <f>(E9- D9)/D9</f>
        <v>-8.3600734404283436E-2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56</v>
      </c>
      <c r="B10" s="19">
        <v>34756.22</v>
      </c>
      <c r="C10" s="19">
        <v>598875.25</v>
      </c>
      <c r="D10" s="19">
        <v>72692.77</v>
      </c>
      <c r="E10" s="19">
        <v>77209.77</v>
      </c>
      <c r="F10" s="19">
        <f>E10- D10</f>
        <v>4517</v>
      </c>
      <c r="G10" s="20">
        <f>(E10- D10)/D10</f>
        <v>6.2138229152637871E-2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57</v>
      </c>
      <c r="B11" s="19">
        <v>69417.13</v>
      </c>
      <c r="C11" s="19">
        <v>65647.91</v>
      </c>
      <c r="D11" s="19">
        <v>146420.60999999999</v>
      </c>
      <c r="E11" s="19">
        <v>125812.55</v>
      </c>
      <c r="F11" s="19">
        <f>E11- D11</f>
        <v>-20608.059999999983</v>
      </c>
      <c r="G11" s="20">
        <f>(E11- D11)/D11</f>
        <v>-0.14074562317422379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58</v>
      </c>
      <c r="B12" s="19">
        <v>1343125.82</v>
      </c>
      <c r="C12" s="19">
        <v>2298683.04</v>
      </c>
      <c r="D12" s="19">
        <v>1780968.68</v>
      </c>
      <c r="E12" s="19">
        <v>1744886.01</v>
      </c>
      <c r="F12" s="19">
        <f>E12- D12</f>
        <v>-36082.669999999925</v>
      </c>
      <c r="G12" s="20">
        <f>(E12- D12)/D12</f>
        <v>-2.0260137309096263E-2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59</v>
      </c>
      <c r="B13" s="19">
        <v>0</v>
      </c>
      <c r="C13" s="19">
        <v>0</v>
      </c>
      <c r="D13" s="19">
        <v>5586.02</v>
      </c>
      <c r="E13" s="19">
        <v>38</v>
      </c>
      <c r="F13" s="19">
        <f>E13- D13</f>
        <v>-5548.02</v>
      </c>
      <c r="G13" s="20">
        <f>(E13- D13)/D13</f>
        <v>-0.99319730326780065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60</v>
      </c>
      <c r="B14" s="19">
        <v>517773.88</v>
      </c>
      <c r="C14" s="19">
        <v>518854.62</v>
      </c>
      <c r="D14" s="19">
        <v>485220.12</v>
      </c>
      <c r="E14" s="19">
        <v>611161.22</v>
      </c>
      <c r="F14" s="19">
        <f>E14- D14</f>
        <v>125941.09999999998</v>
      </c>
      <c r="G14" s="20">
        <f>(E14- D14)/D14</f>
        <v>0.2595545708203526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61</v>
      </c>
      <c r="B15" s="19">
        <v>1051.69</v>
      </c>
      <c r="C15" s="19">
        <v>0</v>
      </c>
      <c r="D15" s="19">
        <v>0</v>
      </c>
      <c r="E15" s="19">
        <v>2132.17</v>
      </c>
      <c r="F15" s="19">
        <f>E15- D15</f>
        <v>2132.17</v>
      </c>
      <c r="G15" s="20" t="e">
        <f>(E15- D15)/D15</f>
        <v>#DIV/0!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22" t="s">
        <v>62</v>
      </c>
      <c r="B16" s="19">
        <v>5955.97</v>
      </c>
      <c r="C16" s="19">
        <v>1654.36</v>
      </c>
      <c r="D16" s="19">
        <v>3663.52</v>
      </c>
      <c r="E16" s="19">
        <v>6183.54</v>
      </c>
      <c r="F16" s="19">
        <f>E16- D16</f>
        <v>2520.02</v>
      </c>
      <c r="G16" s="20">
        <f>(E16- D16)/D16</f>
        <v>0.68786849805651396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22" t="s">
        <v>63</v>
      </c>
      <c r="B17" s="19">
        <v>6.58</v>
      </c>
      <c r="C17" s="19">
        <v>0</v>
      </c>
      <c r="D17" s="19">
        <v>1457.51</v>
      </c>
      <c r="E17" s="19">
        <v>0</v>
      </c>
      <c r="F17" s="19">
        <f>E17- D17</f>
        <v>-1457.51</v>
      </c>
      <c r="G17" s="20">
        <f>(E17- D17)/D17</f>
        <v>-1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22" t="s">
        <v>64</v>
      </c>
      <c r="B18" s="19">
        <v>54859.86</v>
      </c>
      <c r="C18" s="19">
        <v>133571.35</v>
      </c>
      <c r="D18" s="19">
        <v>95690.27</v>
      </c>
      <c r="E18" s="19">
        <v>454908.53</v>
      </c>
      <c r="F18" s="19">
        <f>E18- D18</f>
        <v>359218.26</v>
      </c>
      <c r="G18" s="20">
        <f>(E18- D18)/D18</f>
        <v>3.7539685069338815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22" t="s">
        <v>65</v>
      </c>
      <c r="B19" s="19">
        <v>1289.56</v>
      </c>
      <c r="C19" s="19">
        <v>510.98</v>
      </c>
      <c r="D19" s="19">
        <v>842.81</v>
      </c>
      <c r="E19" s="19">
        <v>292.97000000000003</v>
      </c>
      <c r="F19" s="19">
        <f>E19- D19</f>
        <v>-549.83999999999992</v>
      </c>
      <c r="G19" s="20">
        <f>(E19- D19)/D19</f>
        <v>-0.65238903192890441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22" t="s">
        <v>73</v>
      </c>
      <c r="B20" s="19">
        <v>0</v>
      </c>
      <c r="C20" s="19">
        <v>411.56</v>
      </c>
      <c r="D20" s="19">
        <v>0</v>
      </c>
      <c r="E20" s="19">
        <v>0</v>
      </c>
      <c r="F20" s="19">
        <f>E20- D20</f>
        <v>0</v>
      </c>
      <c r="G20" s="20" t="e">
        <f>(E20- D20)/D20</f>
        <v>#DIV/0!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22" t="s">
        <v>66</v>
      </c>
      <c r="B21" s="19">
        <v>476.25</v>
      </c>
      <c r="C21" s="19">
        <v>61.43</v>
      </c>
      <c r="D21" s="19">
        <v>486.62</v>
      </c>
      <c r="E21" s="19">
        <v>951.37</v>
      </c>
      <c r="F21" s="19">
        <f>E21- D21</f>
        <v>464.75</v>
      </c>
      <c r="G21" s="20">
        <f>(E21- D21)/D21</f>
        <v>0.95505733426492956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22" t="s">
        <v>67</v>
      </c>
      <c r="B22" s="19">
        <v>2416.81</v>
      </c>
      <c r="C22" s="19">
        <v>2700.27</v>
      </c>
      <c r="D22" s="19">
        <v>3424.72</v>
      </c>
      <c r="E22" s="19">
        <v>4480.93</v>
      </c>
      <c r="F22" s="19">
        <f>E22- D22</f>
        <v>1056.2100000000005</v>
      </c>
      <c r="G22" s="20">
        <f>(E22- D22)/D22</f>
        <v>0.30840769464364987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22" t="s">
        <v>68</v>
      </c>
      <c r="B23" s="19">
        <v>0</v>
      </c>
      <c r="C23" s="19">
        <v>0</v>
      </c>
      <c r="D23" s="19">
        <v>0</v>
      </c>
      <c r="E23" s="19">
        <v>0</v>
      </c>
      <c r="F23" s="19">
        <f>E23- D23</f>
        <v>0</v>
      </c>
      <c r="G23" s="20" t="e">
        <f>(E23- D23)/D23</f>
        <v>#DIV/0!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22" t="s">
        <v>69</v>
      </c>
      <c r="B24" s="19">
        <v>228353.54</v>
      </c>
      <c r="C24" s="19">
        <v>213606</v>
      </c>
      <c r="D24" s="19">
        <v>1822.25</v>
      </c>
      <c r="E24" s="19">
        <v>426380.26</v>
      </c>
      <c r="F24" s="19">
        <f>E24- D24</f>
        <v>424558.01</v>
      </c>
      <c r="G24" s="20">
        <f>(E24- D24)/D24</f>
        <v>232.98560021950885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22" t="s">
        <v>70</v>
      </c>
      <c r="B25" s="19">
        <v>12944.64</v>
      </c>
      <c r="C25" s="19">
        <v>16658.48</v>
      </c>
      <c r="D25" s="19">
        <v>25601.63</v>
      </c>
      <c r="E25" s="19">
        <v>40436.93</v>
      </c>
      <c r="F25" s="19">
        <f>E25- D25</f>
        <v>14835.3</v>
      </c>
      <c r="G25" s="20">
        <f>(E25- D25)/D25</f>
        <v>0.57946701049894078</v>
      </c>
      <c r="H25" s="19">
        <v>0</v>
      </c>
      <c r="I25" s="19">
        <v>0</v>
      </c>
      <c r="J25" s="21">
        <f>H25+ I25</f>
        <v>0</v>
      </c>
    </row>
    <row r="26" spans="1:10" ht="13.5" customHeight="1" x14ac:dyDescent="0.2">
      <c r="A26" s="15" t="s">
        <v>29</v>
      </c>
      <c r="B26" s="24">
        <f>SUM(B8:B25)</f>
        <v>2381540.0200000005</v>
      </c>
      <c r="C26" s="24">
        <f>SUM(C8:C25)</f>
        <v>3978530.24</v>
      </c>
      <c r="D26" s="24">
        <f>SUM(D8:D25)</f>
        <v>2714564.49</v>
      </c>
      <c r="E26" s="24">
        <f>SUM(E8:E25)</f>
        <v>3812074.4800000009</v>
      </c>
      <c r="F26" s="24">
        <f>SUM(F8:F25)</f>
        <v>1097509.99</v>
      </c>
      <c r="G26" s="25">
        <f>(E26- D26)/D26</f>
        <v>0.40430426097557942</v>
      </c>
      <c r="H26" s="24">
        <f>SUM(H8:H25)</f>
        <v>0</v>
      </c>
      <c r="I26" s="16">
        <v>0</v>
      </c>
      <c r="J26" s="26">
        <f>SUM(J8:J25)</f>
        <v>0</v>
      </c>
    </row>
    <row r="27" spans="1:10" ht="16.5" customHeight="1" x14ac:dyDescent="0.2">
      <c r="A27" s="15" t="s">
        <v>30</v>
      </c>
      <c r="B27" s="19"/>
      <c r="C27" s="19"/>
      <c r="D27" s="19"/>
      <c r="E27" s="19"/>
      <c r="F27" s="19"/>
      <c r="G27" s="20"/>
      <c r="H27" s="19"/>
      <c r="I27" s="19"/>
      <c r="J27" s="21"/>
    </row>
    <row r="28" spans="1:10" ht="13.5" customHeight="1" x14ac:dyDescent="0.2">
      <c r="A28" s="22" t="s">
        <v>31</v>
      </c>
      <c r="B28" s="19">
        <v>0</v>
      </c>
      <c r="C28" s="19">
        <v>0</v>
      </c>
      <c r="D28" s="19">
        <v>0</v>
      </c>
      <c r="E28" s="19">
        <v>0</v>
      </c>
      <c r="F28" s="19">
        <f>E28- D28</f>
        <v>0</v>
      </c>
      <c r="G28" s="20" t="e">
        <f>(E28- D28)/D28</f>
        <v>#DIV/0!</v>
      </c>
      <c r="H28" s="19">
        <v>0</v>
      </c>
      <c r="I28" s="19">
        <v>0</v>
      </c>
      <c r="J28" s="21">
        <f>H28+ I28</f>
        <v>0</v>
      </c>
    </row>
    <row r="29" spans="1:10" ht="13.5" customHeight="1" x14ac:dyDescent="0.2">
      <c r="A29" s="22" t="s">
        <v>32</v>
      </c>
      <c r="B29" s="19">
        <v>2381540.02</v>
      </c>
      <c r="C29" s="19">
        <v>3978530.24</v>
      </c>
      <c r="D29" s="19">
        <v>2714564.49</v>
      </c>
      <c r="E29" s="19">
        <v>2957668.11</v>
      </c>
      <c r="F29" s="19">
        <f>E29- D29</f>
        <v>243103.61999999965</v>
      </c>
      <c r="G29" s="20">
        <f>(E29- D29)/D29</f>
        <v>8.9555293637543915E-2</v>
      </c>
      <c r="H29" s="19">
        <v>0</v>
      </c>
      <c r="I29" s="19">
        <v>0</v>
      </c>
      <c r="J29" s="21">
        <f>H29+ I29</f>
        <v>0</v>
      </c>
    </row>
    <row r="30" spans="1:10" ht="13.5" customHeight="1" x14ac:dyDescent="0.2">
      <c r="A30" s="22" t="s">
        <v>33</v>
      </c>
      <c r="B30" s="19">
        <v>0</v>
      </c>
      <c r="C30" s="19">
        <v>0</v>
      </c>
      <c r="D30" s="19">
        <v>0</v>
      </c>
      <c r="E30" s="19">
        <v>0</v>
      </c>
      <c r="F30" s="19">
        <f>E30- D30</f>
        <v>0</v>
      </c>
      <c r="G30" s="20" t="e">
        <f>(E30- D30)/D30</f>
        <v>#DIV/0!</v>
      </c>
      <c r="H30" s="19">
        <v>0</v>
      </c>
      <c r="I30" s="19">
        <v>0</v>
      </c>
      <c r="J30" s="21">
        <f>H30+ I30</f>
        <v>0</v>
      </c>
    </row>
    <row r="31" spans="1:10" ht="13.5" customHeight="1" x14ac:dyDescent="0.2">
      <c r="A31" s="23" t="s">
        <v>29</v>
      </c>
      <c r="B31" s="27">
        <f>SUM(B28:B30)</f>
        <v>2381540.02</v>
      </c>
      <c r="C31" s="27">
        <f>SUM(C28:C30)</f>
        <v>3978530.24</v>
      </c>
      <c r="D31" s="27">
        <f>SUM(D28:D30)</f>
        <v>2714564.49</v>
      </c>
      <c r="E31" s="27">
        <f>SUM(E28:E30)</f>
        <v>2957668.11</v>
      </c>
      <c r="F31" s="27">
        <f>SUM(F28:F30)</f>
        <v>243103.61999999965</v>
      </c>
      <c r="G31" s="28">
        <f>(E31- D31)/D31</f>
        <v>8.9555293637543915E-2</v>
      </c>
      <c r="H31" s="27">
        <f>SUM(H28:H30)</f>
        <v>0</v>
      </c>
      <c r="I31" s="11">
        <v>0</v>
      </c>
      <c r="J31" s="29">
        <f>SUM(J28:J30)</f>
        <v>0</v>
      </c>
    </row>
    <row r="34" spans="1:10" ht="13.5" customHeight="1" x14ac:dyDescent="0.2">
      <c r="A34" s="3" t="s">
        <v>34</v>
      </c>
      <c r="B34" s="3" t="s">
        <v>35</v>
      </c>
      <c r="C34" s="3" t="s">
        <v>36</v>
      </c>
      <c r="D34" s="3" t="s">
        <v>37</v>
      </c>
      <c r="E34" s="3" t="s">
        <v>38</v>
      </c>
      <c r="F34" s="3" t="s">
        <v>39</v>
      </c>
      <c r="G34" s="3" t="s">
        <v>40</v>
      </c>
      <c r="H34" s="3" t="s">
        <v>41</v>
      </c>
      <c r="I34" s="3" t="s">
        <v>42</v>
      </c>
      <c r="J34" s="3" t="s">
        <v>43</v>
      </c>
    </row>
    <row r="35" spans="1:10" ht="36.950000000000003" customHeight="1" x14ac:dyDescent="0.2">
      <c r="A35" s="6" t="s">
        <v>71</v>
      </c>
      <c r="B35" s="7" t="s">
        <v>45</v>
      </c>
      <c r="C35" s="7" t="s">
        <v>46</v>
      </c>
      <c r="D35" s="7" t="s">
        <v>47</v>
      </c>
      <c r="E35" s="7" t="s">
        <v>48</v>
      </c>
      <c r="F35" s="7" t="s">
        <v>49</v>
      </c>
      <c r="G35" s="7" t="s">
        <v>50</v>
      </c>
      <c r="H35" s="7" t="s">
        <v>51</v>
      </c>
      <c r="I35" s="7" t="s">
        <v>50</v>
      </c>
      <c r="J35" s="8" t="s">
        <v>52</v>
      </c>
    </row>
    <row r="36" spans="1:10" ht="13.5" customHeight="1" x14ac:dyDescent="0.2">
      <c r="A36" s="9" t="s">
        <v>54</v>
      </c>
      <c r="B36" s="16">
        <f>J8</f>
        <v>0</v>
      </c>
      <c r="C36" s="16">
        <v>0</v>
      </c>
      <c r="D36" s="16">
        <v>0</v>
      </c>
      <c r="E36" s="16">
        <f>SUM(B36:D36)</f>
        <v>0</v>
      </c>
      <c r="F36" s="16">
        <v>0</v>
      </c>
      <c r="G36" s="17" t="e">
        <f>F36/E36</f>
        <v>#DIV/0!</v>
      </c>
      <c r="H36" s="16">
        <v>0</v>
      </c>
      <c r="I36" s="17">
        <f>IF(E36=0,0,H36/E36)</f>
        <v>0</v>
      </c>
      <c r="J36" s="18">
        <f>E36+F36+H36</f>
        <v>0</v>
      </c>
    </row>
    <row r="37" spans="1:10" ht="13.5" customHeight="1" x14ac:dyDescent="0.2">
      <c r="A37" s="22" t="s">
        <v>55</v>
      </c>
      <c r="B37" s="19">
        <f>J9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56</v>
      </c>
      <c r="B38" s="19">
        <f>J10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2" t="s">
        <v>57</v>
      </c>
      <c r="B39" s="19">
        <f>J11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22" t="s">
        <v>58</v>
      </c>
      <c r="B40" s="19">
        <f>J12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22" t="s">
        <v>59</v>
      </c>
      <c r="B41" s="19">
        <f>J13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22" t="s">
        <v>60</v>
      </c>
      <c r="B42" s="19">
        <f>J14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22" t="s">
        <v>61</v>
      </c>
      <c r="B43" s="19">
        <f>J15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22" t="s">
        <v>62</v>
      </c>
      <c r="B44" s="19">
        <f>J16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22" t="s">
        <v>63</v>
      </c>
      <c r="B45" s="19">
        <f>J17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22" t="s">
        <v>64</v>
      </c>
      <c r="B46" s="19">
        <f>J18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22" t="s">
        <v>65</v>
      </c>
      <c r="B47" s="19">
        <f>J19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22" t="s">
        <v>73</v>
      </c>
      <c r="B48" s="19">
        <f>J20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22" t="s">
        <v>66</v>
      </c>
      <c r="B49" s="19">
        <f>J21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22" t="s">
        <v>67</v>
      </c>
      <c r="B50" s="19">
        <f>J22</f>
        <v>0</v>
      </c>
      <c r="C50" s="19">
        <v>0</v>
      </c>
      <c r="D50" s="19">
        <v>0</v>
      </c>
      <c r="E50" s="19">
        <f>SUM(B50:D50)</f>
        <v>0</v>
      </c>
      <c r="F50" s="19">
        <v>0</v>
      </c>
      <c r="G50" s="20" t="e">
        <f>F50/E50</f>
        <v>#DIV/0!</v>
      </c>
      <c r="H50" s="19">
        <v>0</v>
      </c>
      <c r="I50" s="20">
        <f>IF(E50=0,0,H50/E50)</f>
        <v>0</v>
      </c>
      <c r="J50" s="21">
        <f>E50+F50+H50</f>
        <v>0</v>
      </c>
    </row>
    <row r="51" spans="1:10" ht="13.5" customHeight="1" x14ac:dyDescent="0.2">
      <c r="A51" s="22" t="s">
        <v>68</v>
      </c>
      <c r="B51" s="19">
        <f>J23</f>
        <v>0</v>
      </c>
      <c r="C51" s="19">
        <v>0</v>
      </c>
      <c r="D51" s="19">
        <v>0</v>
      </c>
      <c r="E51" s="19">
        <f>SUM(B51:D51)</f>
        <v>0</v>
      </c>
      <c r="F51" s="19">
        <v>0</v>
      </c>
      <c r="G51" s="20" t="e">
        <f>F51/E51</f>
        <v>#DIV/0!</v>
      </c>
      <c r="H51" s="19">
        <v>0</v>
      </c>
      <c r="I51" s="20">
        <f>IF(E51=0,0,H51/E51)</f>
        <v>0</v>
      </c>
      <c r="J51" s="21">
        <f>E51+F51+H51</f>
        <v>0</v>
      </c>
    </row>
    <row r="52" spans="1:10" ht="13.5" customHeight="1" x14ac:dyDescent="0.2">
      <c r="A52" s="22" t="s">
        <v>69</v>
      </c>
      <c r="B52" s="19">
        <f>J24</f>
        <v>0</v>
      </c>
      <c r="C52" s="19">
        <v>0</v>
      </c>
      <c r="D52" s="19">
        <v>0</v>
      </c>
      <c r="E52" s="19">
        <f>SUM(B52:D52)</f>
        <v>0</v>
      </c>
      <c r="F52" s="19">
        <v>0</v>
      </c>
      <c r="G52" s="20" t="e">
        <f>F52/E52</f>
        <v>#DIV/0!</v>
      </c>
      <c r="H52" s="19">
        <v>0</v>
      </c>
      <c r="I52" s="20">
        <f>IF(E52=0,0,H52/E52)</f>
        <v>0</v>
      </c>
      <c r="J52" s="21">
        <f>E52+F52+H52</f>
        <v>0</v>
      </c>
    </row>
    <row r="53" spans="1:10" ht="13.5" customHeight="1" x14ac:dyDescent="0.2">
      <c r="A53" s="22" t="s">
        <v>70</v>
      </c>
      <c r="B53" s="19">
        <f>J25</f>
        <v>0</v>
      </c>
      <c r="C53" s="19">
        <v>0</v>
      </c>
      <c r="D53" s="19">
        <v>0</v>
      </c>
      <c r="E53" s="19">
        <f>SUM(B53:D53)</f>
        <v>0</v>
      </c>
      <c r="F53" s="19">
        <v>0</v>
      </c>
      <c r="G53" s="20" t="e">
        <f>F53/E53</f>
        <v>#DIV/0!</v>
      </c>
      <c r="H53" s="19">
        <v>0</v>
      </c>
      <c r="I53" s="20">
        <f>IF(E53=0,0,H53/E53)</f>
        <v>0</v>
      </c>
      <c r="J53" s="21">
        <f>E53+F53+H53</f>
        <v>0</v>
      </c>
    </row>
    <row r="54" spans="1:10" ht="13.5" customHeight="1" x14ac:dyDescent="0.2">
      <c r="A54" s="15" t="s">
        <v>29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6">
        <v>0</v>
      </c>
      <c r="J54" s="26">
        <f>SUM(J36:J53)</f>
        <v>0</v>
      </c>
    </row>
    <row r="55" spans="1:10" ht="13.5" customHeight="1" x14ac:dyDescent="0.2">
      <c r="A55" s="15" t="s">
        <v>30</v>
      </c>
      <c r="B55" s="19"/>
      <c r="C55" s="19"/>
      <c r="D55" s="19"/>
      <c r="E55" s="19"/>
      <c r="F55" s="19"/>
      <c r="G55" s="20"/>
      <c r="H55" s="19"/>
      <c r="I55" s="19"/>
      <c r="J55" s="21"/>
    </row>
    <row r="56" spans="1:10" ht="13.5" customHeight="1" x14ac:dyDescent="0.2">
      <c r="A56" s="22" t="s">
        <v>31</v>
      </c>
      <c r="B56" s="19">
        <f>J28</f>
        <v>0</v>
      </c>
      <c r="C56" s="19">
        <v>0</v>
      </c>
      <c r="D56" s="19">
        <v>0</v>
      </c>
      <c r="E56" s="19">
        <f>SUM(B56:D56)</f>
        <v>0</v>
      </c>
      <c r="F56" s="19">
        <v>0</v>
      </c>
      <c r="G56" s="20" t="e">
        <f>F56/E56</f>
        <v>#DIV/0!</v>
      </c>
      <c r="H56" s="19">
        <v>0</v>
      </c>
      <c r="I56" s="20">
        <f>IF(E56=0,0,H56/E56)</f>
        <v>0</v>
      </c>
      <c r="J56" s="21">
        <f>E56+F56+H56</f>
        <v>0</v>
      </c>
    </row>
    <row r="57" spans="1:10" ht="13.5" customHeight="1" x14ac:dyDescent="0.2">
      <c r="A57" s="22" t="s">
        <v>32</v>
      </c>
      <c r="B57" s="19">
        <f>J29</f>
        <v>0</v>
      </c>
      <c r="C57" s="19">
        <v>0</v>
      </c>
      <c r="D57" s="19">
        <v>0</v>
      </c>
      <c r="E57" s="19">
        <f>SUM(B57:D57)</f>
        <v>0</v>
      </c>
      <c r="F57" s="19">
        <v>0</v>
      </c>
      <c r="G57" s="20" t="e">
        <f>F57/E57</f>
        <v>#DIV/0!</v>
      </c>
      <c r="H57" s="19">
        <v>0</v>
      </c>
      <c r="I57" s="20">
        <f>IF(E57=0,0,H57/E57)</f>
        <v>0</v>
      </c>
      <c r="J57" s="21">
        <f>E57+F57+H57</f>
        <v>0</v>
      </c>
    </row>
    <row r="58" spans="1:10" ht="13.5" customHeight="1" x14ac:dyDescent="0.2">
      <c r="A58" s="22" t="s">
        <v>33</v>
      </c>
      <c r="B58" s="19">
        <f>J30</f>
        <v>0</v>
      </c>
      <c r="C58" s="19">
        <v>0</v>
      </c>
      <c r="D58" s="19">
        <v>0</v>
      </c>
      <c r="E58" s="19">
        <f>SUM(B58:D58)</f>
        <v>0</v>
      </c>
      <c r="F58" s="19">
        <v>0</v>
      </c>
      <c r="G58" s="20" t="e">
        <f>F58/E58</f>
        <v>#DIV/0!</v>
      </c>
      <c r="H58" s="19">
        <v>0</v>
      </c>
      <c r="I58" s="20">
        <f>IF(E58=0,0,H58/E58)</f>
        <v>0</v>
      </c>
      <c r="J58" s="21">
        <f>E58+F58+H58</f>
        <v>0</v>
      </c>
    </row>
    <row r="59" spans="1:10" ht="13.5" customHeight="1" x14ac:dyDescent="0.2">
      <c r="A59" s="23" t="s">
        <v>29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11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F9590-A21E-49E8-A6F2-DD1E575797A5}">
  <dimension ref="A1:J5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53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54</v>
      </c>
      <c r="B8" s="16">
        <v>4275.3900000000003</v>
      </c>
      <c r="C8" s="16">
        <v>4321.7299999999996</v>
      </c>
      <c r="D8" s="16">
        <v>4454.53</v>
      </c>
      <c r="E8" s="16">
        <v>3599.33</v>
      </c>
      <c r="F8" s="16">
        <f>E8- D8</f>
        <v>-855.19999999999982</v>
      </c>
      <c r="G8" s="17">
        <f>(E8- D8)/D8</f>
        <v>-0.19198433953750449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22" t="s">
        <v>55</v>
      </c>
      <c r="B9" s="19">
        <v>5940.85</v>
      </c>
      <c r="C9" s="19">
        <v>7996.49</v>
      </c>
      <c r="D9" s="19">
        <v>5162.45</v>
      </c>
      <c r="E9" s="19">
        <v>17823.61</v>
      </c>
      <c r="F9" s="19">
        <f>E9- D9</f>
        <v>12661.16</v>
      </c>
      <c r="G9" s="20">
        <f>(E9- D9)/D9</f>
        <v>2.4525486929655496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22" t="s">
        <v>56</v>
      </c>
      <c r="B10" s="19">
        <v>2219.81</v>
      </c>
      <c r="C10" s="19">
        <v>1228</v>
      </c>
      <c r="D10" s="19">
        <v>34107.75</v>
      </c>
      <c r="E10" s="19">
        <v>18011.240000000002</v>
      </c>
      <c r="F10" s="19">
        <f>E10- D10</f>
        <v>-16096.509999999998</v>
      </c>
      <c r="G10" s="20">
        <f>(E10- D10)/D10</f>
        <v>-0.47193115934061902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22" t="s">
        <v>57</v>
      </c>
      <c r="B11" s="19">
        <v>12785.58</v>
      </c>
      <c r="C11" s="19">
        <v>51962.239999999998</v>
      </c>
      <c r="D11" s="19">
        <v>99491.17</v>
      </c>
      <c r="E11" s="19">
        <v>268183.03999999998</v>
      </c>
      <c r="F11" s="19">
        <f>E11- D11</f>
        <v>168691.87</v>
      </c>
      <c r="G11" s="20">
        <f>(E11- D11)/D11</f>
        <v>1.6955461474621316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58</v>
      </c>
      <c r="B12" s="19">
        <v>1351.14</v>
      </c>
      <c r="C12" s="19">
        <v>1275.24</v>
      </c>
      <c r="D12" s="19">
        <v>1467.4</v>
      </c>
      <c r="E12" s="19">
        <v>152836.85</v>
      </c>
      <c r="F12" s="19">
        <f>E12- D12</f>
        <v>151369.45000000001</v>
      </c>
      <c r="G12" s="20">
        <f>(E12- D12)/D12</f>
        <v>103.15486574894371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59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2" t="s">
        <v>60</v>
      </c>
      <c r="B14" s="19">
        <v>47222.21</v>
      </c>
      <c r="C14" s="19">
        <v>377179.72</v>
      </c>
      <c r="D14" s="19">
        <v>1505700.5</v>
      </c>
      <c r="E14" s="19">
        <v>2007416.65</v>
      </c>
      <c r="F14" s="19">
        <f>E14- D14</f>
        <v>501716.14999999991</v>
      </c>
      <c r="G14" s="20">
        <f>(E14- D14)/D14</f>
        <v>0.33321112000693359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61</v>
      </c>
      <c r="B15" s="19">
        <v>7388.59</v>
      </c>
      <c r="C15" s="19">
        <v>0</v>
      </c>
      <c r="D15" s="19">
        <v>5893.59</v>
      </c>
      <c r="E15" s="19">
        <v>26514.63</v>
      </c>
      <c r="F15" s="19">
        <f>E15- D15</f>
        <v>20621.04</v>
      </c>
      <c r="G15" s="20">
        <f>(E15- D15)/D15</f>
        <v>3.4988928649600668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22" t="s">
        <v>62</v>
      </c>
      <c r="B16" s="19">
        <v>6029.94</v>
      </c>
      <c r="C16" s="19">
        <v>1806.19</v>
      </c>
      <c r="D16" s="19">
        <v>2574.73</v>
      </c>
      <c r="E16" s="19">
        <v>2854.36</v>
      </c>
      <c r="F16" s="19">
        <f>E16- D16</f>
        <v>279.63000000000011</v>
      </c>
      <c r="G16" s="20">
        <f>(E16- D16)/D16</f>
        <v>0.10860556252500267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22" t="s">
        <v>63</v>
      </c>
      <c r="B17" s="19">
        <v>1.57</v>
      </c>
      <c r="C17" s="19">
        <v>0</v>
      </c>
      <c r="D17" s="19">
        <v>0</v>
      </c>
      <c r="E17" s="19">
        <v>78.760000000000005</v>
      </c>
      <c r="F17" s="19">
        <f>E17- D17</f>
        <v>78.760000000000005</v>
      </c>
      <c r="G17" s="20" t="e">
        <f>(E17- D17)/D17</f>
        <v>#DIV/0!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22" t="s">
        <v>64</v>
      </c>
      <c r="B18" s="19">
        <v>0</v>
      </c>
      <c r="C18" s="19">
        <v>89.99</v>
      </c>
      <c r="D18" s="19">
        <v>0</v>
      </c>
      <c r="E18" s="19">
        <v>396.34</v>
      </c>
      <c r="F18" s="19">
        <f>E18- D18</f>
        <v>396.34</v>
      </c>
      <c r="G18" s="20" t="e">
        <f>(E18- D18)/D18</f>
        <v>#DIV/0!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22" t="s">
        <v>65</v>
      </c>
      <c r="B19" s="19">
        <v>431.03</v>
      </c>
      <c r="C19" s="19">
        <v>0</v>
      </c>
      <c r="D19" s="19">
        <v>0</v>
      </c>
      <c r="E19" s="19">
        <v>0</v>
      </c>
      <c r="F19" s="19">
        <f>E19- D19</f>
        <v>0</v>
      </c>
      <c r="G19" s="20" t="e">
        <f>(E19- D19)/D19</f>
        <v>#DIV/0!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22" t="s">
        <v>66</v>
      </c>
      <c r="B20" s="19">
        <v>35.5</v>
      </c>
      <c r="C20" s="19">
        <v>97.55</v>
      </c>
      <c r="D20" s="19">
        <v>207.54</v>
      </c>
      <c r="E20" s="19">
        <v>103.79</v>
      </c>
      <c r="F20" s="19">
        <f>E20- D20</f>
        <v>-103.74999999999999</v>
      </c>
      <c r="G20" s="20">
        <f>(E20- D20)/D20</f>
        <v>-0.49990363303459567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22" t="s">
        <v>67</v>
      </c>
      <c r="B21" s="19">
        <v>3517.4</v>
      </c>
      <c r="C21" s="19">
        <v>1268.07</v>
      </c>
      <c r="D21" s="19">
        <v>456.91</v>
      </c>
      <c r="E21" s="19">
        <v>1449.83</v>
      </c>
      <c r="F21" s="19">
        <f>E21- D21</f>
        <v>992.91999999999985</v>
      </c>
      <c r="G21" s="20">
        <f>(E21- D21)/D21</f>
        <v>2.1731194327110366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22" t="s">
        <v>68</v>
      </c>
      <c r="B22" s="19">
        <v>0</v>
      </c>
      <c r="C22" s="19">
        <v>0</v>
      </c>
      <c r="D22" s="19">
        <v>0</v>
      </c>
      <c r="E22" s="19">
        <v>0</v>
      </c>
      <c r="F22" s="19">
        <f>E22- D22</f>
        <v>0</v>
      </c>
      <c r="G22" s="20" t="e">
        <f>(E22- D22)/D22</f>
        <v>#DIV/0!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22" t="s">
        <v>69</v>
      </c>
      <c r="B23" s="19">
        <v>70.290000000000006</v>
      </c>
      <c r="C23" s="19">
        <v>0</v>
      </c>
      <c r="D23" s="19">
        <v>0</v>
      </c>
      <c r="E23" s="19">
        <v>55</v>
      </c>
      <c r="F23" s="19">
        <f>E23- D23</f>
        <v>55</v>
      </c>
      <c r="G23" s="20" t="e">
        <f>(E23- D23)/D23</f>
        <v>#DIV/0!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22" t="s">
        <v>70</v>
      </c>
      <c r="B24" s="19">
        <v>942.86</v>
      </c>
      <c r="C24" s="19">
        <v>1561.18</v>
      </c>
      <c r="D24" s="19">
        <v>5423.27</v>
      </c>
      <c r="E24" s="19">
        <v>7589.2</v>
      </c>
      <c r="F24" s="19">
        <f>E24- D24</f>
        <v>2165.9299999999994</v>
      </c>
      <c r="G24" s="20">
        <f>(E24- D24)/D24</f>
        <v>0.3993771285589689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15" t="s">
        <v>29</v>
      </c>
      <c r="B25" s="24">
        <f>SUM(B8:B24)</f>
        <v>92212.159999999989</v>
      </c>
      <c r="C25" s="24">
        <f>SUM(C8:C24)</f>
        <v>448786.39999999997</v>
      </c>
      <c r="D25" s="24">
        <f>SUM(D8:D24)</f>
        <v>1664939.84</v>
      </c>
      <c r="E25" s="24">
        <f>SUM(E8:E24)</f>
        <v>2506912.6299999994</v>
      </c>
      <c r="F25" s="24">
        <f>SUM(F8:F24)</f>
        <v>841972.79</v>
      </c>
      <c r="G25" s="25">
        <f>(E25- D25)/D25</f>
        <v>0.50570763565847476</v>
      </c>
      <c r="H25" s="24">
        <f>SUM(H8:H24)</f>
        <v>0</v>
      </c>
      <c r="I25" s="16">
        <v>0</v>
      </c>
      <c r="J25" s="26">
        <f>SUM(J8:J24)</f>
        <v>0</v>
      </c>
    </row>
    <row r="26" spans="1:10" ht="16.5" customHeight="1" x14ac:dyDescent="0.2">
      <c r="A26" s="15" t="s">
        <v>30</v>
      </c>
      <c r="B26" s="19"/>
      <c r="C26" s="19"/>
      <c r="D26" s="19"/>
      <c r="E26" s="19"/>
      <c r="F26" s="19"/>
      <c r="G26" s="20"/>
      <c r="H26" s="19"/>
      <c r="I26" s="19"/>
      <c r="J26" s="21"/>
    </row>
    <row r="27" spans="1:10" ht="13.5" customHeight="1" x14ac:dyDescent="0.2">
      <c r="A27" s="22" t="s">
        <v>31</v>
      </c>
      <c r="B27" s="19">
        <v>92212.160000000003</v>
      </c>
      <c r="C27" s="19">
        <v>448786.4</v>
      </c>
      <c r="D27" s="19">
        <v>1406714.81</v>
      </c>
      <c r="E27" s="19">
        <v>2189848.7400000002</v>
      </c>
      <c r="F27" s="19">
        <f>E27- D27</f>
        <v>783133.93000000017</v>
      </c>
      <c r="G27" s="20">
        <f>(E27- D27)/D27</f>
        <v>0.55671122848276555</v>
      </c>
      <c r="H27" s="19">
        <v>0</v>
      </c>
      <c r="I27" s="19">
        <v>0</v>
      </c>
      <c r="J27" s="21">
        <f>H27+ I27</f>
        <v>0</v>
      </c>
    </row>
    <row r="28" spans="1:10" ht="13.5" customHeight="1" x14ac:dyDescent="0.2">
      <c r="A28" s="22" t="s">
        <v>32</v>
      </c>
      <c r="B28" s="19">
        <v>0</v>
      </c>
      <c r="C28" s="19">
        <v>0</v>
      </c>
      <c r="D28" s="19">
        <v>258225.03</v>
      </c>
      <c r="E28" s="19">
        <v>317063.89</v>
      </c>
      <c r="F28" s="19">
        <f>E28- D28</f>
        <v>58838.860000000015</v>
      </c>
      <c r="G28" s="20">
        <f>(E28- D28)/D28</f>
        <v>0.22785885628515568</v>
      </c>
      <c r="H28" s="19">
        <v>0</v>
      </c>
      <c r="I28" s="19">
        <v>0</v>
      </c>
      <c r="J28" s="21">
        <f>H28+ I28</f>
        <v>0</v>
      </c>
    </row>
    <row r="29" spans="1:10" ht="13.5" customHeight="1" x14ac:dyDescent="0.2">
      <c r="A29" s="22" t="s">
        <v>33</v>
      </c>
      <c r="B29" s="19">
        <v>0</v>
      </c>
      <c r="C29" s="19">
        <v>0</v>
      </c>
      <c r="D29" s="19">
        <v>0</v>
      </c>
      <c r="E29" s="19">
        <v>0</v>
      </c>
      <c r="F29" s="19">
        <f>E29- D29</f>
        <v>0</v>
      </c>
      <c r="G29" s="20" t="e">
        <f>(E29- D29)/D29</f>
        <v>#DIV/0!</v>
      </c>
      <c r="H29" s="19">
        <v>0</v>
      </c>
      <c r="I29" s="19">
        <v>0</v>
      </c>
      <c r="J29" s="21">
        <f>H29+ I29</f>
        <v>0</v>
      </c>
    </row>
    <row r="30" spans="1:10" ht="13.5" customHeight="1" x14ac:dyDescent="0.2">
      <c r="A30" s="23" t="s">
        <v>29</v>
      </c>
      <c r="B30" s="27">
        <f>SUM(B27:B29)</f>
        <v>92212.160000000003</v>
      </c>
      <c r="C30" s="27">
        <f>SUM(C27:C29)</f>
        <v>448786.4</v>
      </c>
      <c r="D30" s="27">
        <f>SUM(D27:D29)</f>
        <v>1664939.84</v>
      </c>
      <c r="E30" s="27">
        <f>SUM(E27:E29)</f>
        <v>2506912.6300000004</v>
      </c>
      <c r="F30" s="27">
        <f>SUM(F27:F29)</f>
        <v>841972.79000000015</v>
      </c>
      <c r="G30" s="28">
        <f>(E30- D30)/D30</f>
        <v>0.50570763565847532</v>
      </c>
      <c r="H30" s="27">
        <f>SUM(H27:H29)</f>
        <v>0</v>
      </c>
      <c r="I30" s="11">
        <v>0</v>
      </c>
      <c r="J30" s="29">
        <f>SUM(J27:J29)</f>
        <v>0</v>
      </c>
    </row>
    <row r="33" spans="1:10" ht="13.5" customHeight="1" x14ac:dyDescent="0.2">
      <c r="A33" s="3" t="s">
        <v>34</v>
      </c>
      <c r="B33" s="3" t="s">
        <v>35</v>
      </c>
      <c r="C33" s="3" t="s">
        <v>36</v>
      </c>
      <c r="D33" s="3" t="s">
        <v>37</v>
      </c>
      <c r="E33" s="3" t="s">
        <v>38</v>
      </c>
      <c r="F33" s="3" t="s">
        <v>39</v>
      </c>
      <c r="G33" s="3" t="s">
        <v>40</v>
      </c>
      <c r="H33" s="3" t="s">
        <v>41</v>
      </c>
      <c r="I33" s="3" t="s">
        <v>42</v>
      </c>
      <c r="J33" s="3" t="s">
        <v>43</v>
      </c>
    </row>
    <row r="34" spans="1:10" ht="36.950000000000003" customHeight="1" x14ac:dyDescent="0.2">
      <c r="A34" s="6" t="s">
        <v>71</v>
      </c>
      <c r="B34" s="7" t="s">
        <v>45</v>
      </c>
      <c r="C34" s="7" t="s">
        <v>46</v>
      </c>
      <c r="D34" s="7" t="s">
        <v>47</v>
      </c>
      <c r="E34" s="7" t="s">
        <v>48</v>
      </c>
      <c r="F34" s="7" t="s">
        <v>49</v>
      </c>
      <c r="G34" s="7" t="s">
        <v>50</v>
      </c>
      <c r="H34" s="7" t="s">
        <v>51</v>
      </c>
      <c r="I34" s="7" t="s">
        <v>50</v>
      </c>
      <c r="J34" s="8" t="s">
        <v>52</v>
      </c>
    </row>
    <row r="35" spans="1:10" ht="13.5" customHeight="1" x14ac:dyDescent="0.2">
      <c r="A35" s="9" t="s">
        <v>54</v>
      </c>
      <c r="B35" s="16">
        <f>J8</f>
        <v>0</v>
      </c>
      <c r="C35" s="16">
        <v>0</v>
      </c>
      <c r="D35" s="16">
        <v>0</v>
      </c>
      <c r="E35" s="16">
        <f>SUM(B35:D35)</f>
        <v>0</v>
      </c>
      <c r="F35" s="16">
        <v>0</v>
      </c>
      <c r="G35" s="17" t="e">
        <f>F35/E35</f>
        <v>#DIV/0!</v>
      </c>
      <c r="H35" s="16">
        <v>0</v>
      </c>
      <c r="I35" s="17">
        <f>IF(E35=0,0,H35/E35)</f>
        <v>0</v>
      </c>
      <c r="J35" s="18">
        <f>E35+F35+H35</f>
        <v>0</v>
      </c>
    </row>
    <row r="36" spans="1:10" ht="13.5" customHeight="1" x14ac:dyDescent="0.2">
      <c r="A36" s="22" t="s">
        <v>55</v>
      </c>
      <c r="B36" s="19">
        <f>J9</f>
        <v>0</v>
      </c>
      <c r="C36" s="19">
        <v>0</v>
      </c>
      <c r="D36" s="19">
        <v>0</v>
      </c>
      <c r="E36" s="19">
        <f>SUM(B36:D36)</f>
        <v>0</v>
      </c>
      <c r="F36" s="19">
        <v>0</v>
      </c>
      <c r="G36" s="20" t="e">
        <f>F36/E36</f>
        <v>#DIV/0!</v>
      </c>
      <c r="H36" s="19">
        <v>0</v>
      </c>
      <c r="I36" s="20">
        <f>IF(E36=0,0,H36/E36)</f>
        <v>0</v>
      </c>
      <c r="J36" s="21">
        <f>E36+F36+H36</f>
        <v>0</v>
      </c>
    </row>
    <row r="37" spans="1:10" ht="13.5" customHeight="1" x14ac:dyDescent="0.2">
      <c r="A37" s="22" t="s">
        <v>56</v>
      </c>
      <c r="B37" s="19">
        <f>J10</f>
        <v>0</v>
      </c>
      <c r="C37" s="19">
        <v>0</v>
      </c>
      <c r="D37" s="19">
        <v>0</v>
      </c>
      <c r="E37" s="19">
        <f>SUM(B37:D37)</f>
        <v>0</v>
      </c>
      <c r="F37" s="19">
        <v>0</v>
      </c>
      <c r="G37" s="20" t="e">
        <f>F37/E37</f>
        <v>#DIV/0!</v>
      </c>
      <c r="H37" s="19">
        <v>0</v>
      </c>
      <c r="I37" s="20">
        <f>IF(E37=0,0,H37/E37)</f>
        <v>0</v>
      </c>
      <c r="J37" s="21">
        <f>E37+F37+H37</f>
        <v>0</v>
      </c>
    </row>
    <row r="38" spans="1:10" ht="13.5" customHeight="1" x14ac:dyDescent="0.2">
      <c r="A38" s="22" t="s">
        <v>57</v>
      </c>
      <c r="B38" s="19">
        <f>J11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22" t="s">
        <v>58</v>
      </c>
      <c r="B39" s="19">
        <f>J12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22" t="s">
        <v>59</v>
      </c>
      <c r="B40" s="19">
        <f>J13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22" t="s">
        <v>60</v>
      </c>
      <c r="B41" s="19">
        <f>J14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22" t="s">
        <v>61</v>
      </c>
      <c r="B42" s="19">
        <f>J15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22" t="s">
        <v>62</v>
      </c>
      <c r="B43" s="19">
        <f>J16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22" t="s">
        <v>63</v>
      </c>
      <c r="B44" s="19">
        <f>J17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22" t="s">
        <v>64</v>
      </c>
      <c r="B45" s="19">
        <f>J18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22" t="s">
        <v>65</v>
      </c>
      <c r="B46" s="19">
        <f>J19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22" t="s">
        <v>66</v>
      </c>
      <c r="B47" s="19">
        <f>J20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22" t="s">
        <v>67</v>
      </c>
      <c r="B48" s="19">
        <f>J21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22" t="s">
        <v>68</v>
      </c>
      <c r="B49" s="19">
        <f>J22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22" t="s">
        <v>69</v>
      </c>
      <c r="B50" s="19">
        <f>J23</f>
        <v>0</v>
      </c>
      <c r="C50" s="19">
        <v>0</v>
      </c>
      <c r="D50" s="19">
        <v>0</v>
      </c>
      <c r="E50" s="19">
        <f>SUM(B50:D50)</f>
        <v>0</v>
      </c>
      <c r="F50" s="19">
        <v>0</v>
      </c>
      <c r="G50" s="20" t="e">
        <f>F50/E50</f>
        <v>#DIV/0!</v>
      </c>
      <c r="H50" s="19">
        <v>0</v>
      </c>
      <c r="I50" s="20">
        <f>IF(E50=0,0,H50/E50)</f>
        <v>0</v>
      </c>
      <c r="J50" s="21">
        <f>E50+F50+H50</f>
        <v>0</v>
      </c>
    </row>
    <row r="51" spans="1:10" ht="13.5" customHeight="1" x14ac:dyDescent="0.2">
      <c r="A51" s="22" t="s">
        <v>70</v>
      </c>
      <c r="B51" s="19">
        <f>J24</f>
        <v>0</v>
      </c>
      <c r="C51" s="19">
        <v>0</v>
      </c>
      <c r="D51" s="19">
        <v>0</v>
      </c>
      <c r="E51" s="19">
        <f>SUM(B51:D51)</f>
        <v>0</v>
      </c>
      <c r="F51" s="19">
        <v>0</v>
      </c>
      <c r="G51" s="20" t="e">
        <f>F51/E51</f>
        <v>#DIV/0!</v>
      </c>
      <c r="H51" s="19">
        <v>0</v>
      </c>
      <c r="I51" s="20">
        <f>IF(E51=0,0,H51/E51)</f>
        <v>0</v>
      </c>
      <c r="J51" s="21">
        <f>E51+F51+H51</f>
        <v>0</v>
      </c>
    </row>
    <row r="52" spans="1:10" ht="13.5" customHeight="1" x14ac:dyDescent="0.2">
      <c r="A52" s="15" t="s">
        <v>29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6">
        <v>0</v>
      </c>
      <c r="J52" s="26">
        <f>SUM(J35:J51)</f>
        <v>0</v>
      </c>
    </row>
    <row r="53" spans="1:10" ht="13.5" customHeight="1" x14ac:dyDescent="0.2">
      <c r="A53" s="15" t="s">
        <v>30</v>
      </c>
      <c r="B53" s="19"/>
      <c r="C53" s="19"/>
      <c r="D53" s="19"/>
      <c r="E53" s="19"/>
      <c r="F53" s="19"/>
      <c r="G53" s="20"/>
      <c r="H53" s="19"/>
      <c r="I53" s="19"/>
      <c r="J53" s="21"/>
    </row>
    <row r="54" spans="1:10" ht="13.5" customHeight="1" x14ac:dyDescent="0.2">
      <c r="A54" s="22" t="s">
        <v>31</v>
      </c>
      <c r="B54" s="19">
        <f>J27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22" t="s">
        <v>32</v>
      </c>
      <c r="B55" s="19">
        <f>J28</f>
        <v>0</v>
      </c>
      <c r="C55" s="19">
        <v>0</v>
      </c>
      <c r="D55" s="19">
        <v>0</v>
      </c>
      <c r="E55" s="19">
        <f>SUM(B55:D55)</f>
        <v>0</v>
      </c>
      <c r="F55" s="19">
        <v>0</v>
      </c>
      <c r="G55" s="20" t="e">
        <f>F55/E55</f>
        <v>#DIV/0!</v>
      </c>
      <c r="H55" s="19">
        <v>0</v>
      </c>
      <c r="I55" s="20">
        <f>IF(E55=0,0,H55/E55)</f>
        <v>0</v>
      </c>
      <c r="J55" s="21">
        <f>E55+F55+H55</f>
        <v>0</v>
      </c>
    </row>
    <row r="56" spans="1:10" ht="13.5" customHeight="1" x14ac:dyDescent="0.2">
      <c r="A56" s="22" t="s">
        <v>33</v>
      </c>
      <c r="B56" s="19">
        <f>J29</f>
        <v>0</v>
      </c>
      <c r="C56" s="19">
        <v>0</v>
      </c>
      <c r="D56" s="19">
        <v>0</v>
      </c>
      <c r="E56" s="19">
        <f>SUM(B56:D56)</f>
        <v>0</v>
      </c>
      <c r="F56" s="19">
        <v>0</v>
      </c>
      <c r="G56" s="20" t="e">
        <f>F56/E56</f>
        <v>#DIV/0!</v>
      </c>
      <c r="H56" s="19">
        <v>0</v>
      </c>
      <c r="I56" s="20">
        <f>IF(E56=0,0,H56/E56)</f>
        <v>0</v>
      </c>
      <c r="J56" s="21">
        <f>E56+F56+H56</f>
        <v>0</v>
      </c>
    </row>
    <row r="57" spans="1:10" ht="13.5" customHeight="1" x14ac:dyDescent="0.2">
      <c r="A57" s="23" t="s">
        <v>29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11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C78B4-4E3C-4A47-94B1-6D3D2EDB0FFE}">
  <dimension ref="A1:J2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4" t="s">
        <v>27</v>
      </c>
    </row>
    <row r="8" spans="1:10" ht="13.5" customHeight="1" x14ac:dyDescent="0.2">
      <c r="A8" s="9" t="s">
        <v>28</v>
      </c>
      <c r="B8" s="16">
        <v>0</v>
      </c>
      <c r="C8" s="16">
        <v>39734377.439999998</v>
      </c>
      <c r="D8" s="16">
        <v>67788705.799999997</v>
      </c>
      <c r="E8" s="16">
        <v>0</v>
      </c>
      <c r="F8" s="16">
        <f>E8- D8</f>
        <v>-67788705.799999997</v>
      </c>
      <c r="G8" s="17">
        <f>(E8- D8)/D8</f>
        <v>-1</v>
      </c>
      <c r="H8" s="16">
        <v>0</v>
      </c>
      <c r="I8" s="16">
        <v>0</v>
      </c>
      <c r="J8" s="18">
        <f>H8+ I8</f>
        <v>0</v>
      </c>
    </row>
    <row r="9" spans="1:10" ht="13.5" customHeight="1" x14ac:dyDescent="0.2">
      <c r="A9" s="15" t="s">
        <v>29</v>
      </c>
      <c r="B9" s="24">
        <f>SUM(B8:B8)</f>
        <v>0</v>
      </c>
      <c r="C9" s="24">
        <f>SUM(C8:C8)</f>
        <v>39734377.439999998</v>
      </c>
      <c r="D9" s="24">
        <f>SUM(D8:D8)</f>
        <v>67788705.799999997</v>
      </c>
      <c r="E9" s="24">
        <f>SUM(E8:E8)</f>
        <v>0</v>
      </c>
      <c r="F9" s="24">
        <f>SUM(F8:F8)</f>
        <v>-67788705.799999997</v>
      </c>
      <c r="G9" s="25">
        <f>(E9- D9)/D9</f>
        <v>-1</v>
      </c>
      <c r="H9" s="24">
        <f>SUM(H8:H8)</f>
        <v>0</v>
      </c>
      <c r="I9" s="16">
        <v>0</v>
      </c>
      <c r="J9" s="26">
        <f>SUM(J8:J8)</f>
        <v>0</v>
      </c>
    </row>
    <row r="10" spans="1:10" ht="16.5" customHeight="1" x14ac:dyDescent="0.2">
      <c r="A10" s="15" t="s">
        <v>30</v>
      </c>
      <c r="B10" s="19"/>
      <c r="C10" s="19"/>
      <c r="D10" s="19"/>
      <c r="E10" s="19"/>
      <c r="F10" s="19"/>
      <c r="G10" s="20"/>
      <c r="H10" s="19"/>
      <c r="I10" s="19"/>
      <c r="J10" s="21"/>
    </row>
    <row r="11" spans="1:10" ht="13.5" customHeight="1" x14ac:dyDescent="0.2">
      <c r="A11" s="22" t="s">
        <v>31</v>
      </c>
      <c r="B11" s="19">
        <v>0</v>
      </c>
      <c r="C11" s="19">
        <v>0</v>
      </c>
      <c r="D11" s="19">
        <v>0</v>
      </c>
      <c r="E11" s="19">
        <v>0</v>
      </c>
      <c r="F11" s="19">
        <f>E11- D11</f>
        <v>0</v>
      </c>
      <c r="G11" s="20" t="e">
        <f>(E11- D11)/D11</f>
        <v>#DIV/0!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22" t="s">
        <v>32</v>
      </c>
      <c r="B12" s="19">
        <v>0</v>
      </c>
      <c r="C12" s="19">
        <v>0</v>
      </c>
      <c r="D12" s="19">
        <v>0</v>
      </c>
      <c r="E12" s="19">
        <v>0</v>
      </c>
      <c r="F12" s="19">
        <f>E12- D12</f>
        <v>0</v>
      </c>
      <c r="G12" s="20" t="e">
        <f>(E12- D12)/D12</f>
        <v>#DIV/0!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22" t="s">
        <v>33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23" t="s">
        <v>29</v>
      </c>
      <c r="B14" s="27">
        <f>SUM(B11:B13)</f>
        <v>0</v>
      </c>
      <c r="C14" s="27">
        <f>SUM(C11:C13)</f>
        <v>0</v>
      </c>
      <c r="D14" s="27">
        <f>SUM(D11:D13)</f>
        <v>0</v>
      </c>
      <c r="E14" s="27">
        <f>SUM(E11:E13)</f>
        <v>0</v>
      </c>
      <c r="F14" s="27">
        <f>SUM(F11:F13)</f>
        <v>0</v>
      </c>
      <c r="G14" s="28" t="e">
        <f>(E14- D14)/D14</f>
        <v>#DIV/0!</v>
      </c>
      <c r="H14" s="27">
        <f>SUM(H11:H13)</f>
        <v>0</v>
      </c>
      <c r="I14" s="11">
        <v>0</v>
      </c>
      <c r="J14" s="29">
        <f>SUM(J11:J13)</f>
        <v>0</v>
      </c>
    </row>
    <row r="17" spans="1:10" ht="13.5" customHeight="1" x14ac:dyDescent="0.2">
      <c r="A17" s="3" t="s">
        <v>34</v>
      </c>
      <c r="B17" s="3" t="s">
        <v>35</v>
      </c>
      <c r="C17" s="3" t="s">
        <v>36</v>
      </c>
      <c r="D17" s="3" t="s">
        <v>37</v>
      </c>
      <c r="E17" s="3" t="s">
        <v>38</v>
      </c>
      <c r="F17" s="3" t="s">
        <v>39</v>
      </c>
      <c r="G17" s="3" t="s">
        <v>40</v>
      </c>
      <c r="H17" s="3" t="s">
        <v>41</v>
      </c>
      <c r="I17" s="3" t="s">
        <v>42</v>
      </c>
      <c r="J17" s="3" t="s">
        <v>43</v>
      </c>
    </row>
    <row r="18" spans="1:10" ht="36.950000000000003" customHeight="1" x14ac:dyDescent="0.2">
      <c r="A18" s="6" t="s">
        <v>44</v>
      </c>
      <c r="B18" s="7" t="s">
        <v>45</v>
      </c>
      <c r="C18" s="7" t="s">
        <v>46</v>
      </c>
      <c r="D18" s="7" t="s">
        <v>47</v>
      </c>
      <c r="E18" s="7" t="s">
        <v>48</v>
      </c>
      <c r="F18" s="7" t="s">
        <v>49</v>
      </c>
      <c r="G18" s="7" t="s">
        <v>50</v>
      </c>
      <c r="H18" s="7" t="s">
        <v>51</v>
      </c>
      <c r="I18" s="7" t="s">
        <v>50</v>
      </c>
      <c r="J18" s="8" t="s">
        <v>52</v>
      </c>
    </row>
    <row r="19" spans="1:10" ht="13.5" customHeight="1" x14ac:dyDescent="0.2">
      <c r="A19" s="9" t="s">
        <v>28</v>
      </c>
      <c r="B19" s="16">
        <f>J8</f>
        <v>0</v>
      </c>
      <c r="C19" s="16">
        <v>0</v>
      </c>
      <c r="D19" s="16">
        <v>0</v>
      </c>
      <c r="E19" s="16">
        <f>SUM(B19:D19)</f>
        <v>0</v>
      </c>
      <c r="F19" s="16">
        <v>0</v>
      </c>
      <c r="G19" s="17" t="e">
        <f>F19/E19</f>
        <v>#DIV/0!</v>
      </c>
      <c r="H19" s="16">
        <v>0</v>
      </c>
      <c r="I19" s="17">
        <f>IF(E19=0,0,H19/E19)</f>
        <v>0</v>
      </c>
      <c r="J19" s="18">
        <f>E19+F19+H19</f>
        <v>0</v>
      </c>
    </row>
    <row r="20" spans="1:10" ht="13.5" customHeight="1" x14ac:dyDescent="0.2">
      <c r="A20" s="15" t="s">
        <v>29</v>
      </c>
      <c r="B20" s="24">
        <f>SUM(B19:B19)</f>
        <v>0</v>
      </c>
      <c r="C20" s="24">
        <f>SUM(C19:C19)</f>
        <v>0</v>
      </c>
      <c r="D20" s="24">
        <f>SUM(D19:D19)</f>
        <v>0</v>
      </c>
      <c r="E20" s="24">
        <f>SUM(E19:E19)</f>
        <v>0</v>
      </c>
      <c r="F20" s="24">
        <f>SUM(F19:F19)</f>
        <v>0</v>
      </c>
      <c r="G20" s="25" t="e">
        <f>F20/E20</f>
        <v>#DIV/0!</v>
      </c>
      <c r="H20" s="24">
        <f>SUM(H19:H19)</f>
        <v>0</v>
      </c>
      <c r="I20" s="16">
        <v>0</v>
      </c>
      <c r="J20" s="26">
        <f>SUM(J19:J19)</f>
        <v>0</v>
      </c>
    </row>
    <row r="21" spans="1:10" ht="13.5" customHeight="1" x14ac:dyDescent="0.2">
      <c r="A21" s="15" t="s">
        <v>30</v>
      </c>
      <c r="B21" s="19"/>
      <c r="C21" s="19"/>
      <c r="D21" s="19"/>
      <c r="E21" s="19"/>
      <c r="F21" s="19"/>
      <c r="G21" s="20"/>
      <c r="H21" s="19"/>
      <c r="I21" s="19"/>
      <c r="J21" s="21"/>
    </row>
    <row r="22" spans="1:10" ht="13.5" customHeight="1" x14ac:dyDescent="0.2">
      <c r="A22" s="22" t="s">
        <v>31</v>
      </c>
      <c r="B22" s="19">
        <f>J11</f>
        <v>0</v>
      </c>
      <c r="C22" s="19">
        <v>0</v>
      </c>
      <c r="D22" s="19">
        <v>0</v>
      </c>
      <c r="E22" s="19">
        <f>SUM(B22:D22)</f>
        <v>0</v>
      </c>
      <c r="F22" s="19">
        <v>0</v>
      </c>
      <c r="G22" s="20" t="e">
        <f>F22/E22</f>
        <v>#DIV/0!</v>
      </c>
      <c r="H22" s="19">
        <v>0</v>
      </c>
      <c r="I22" s="20">
        <f>IF(E22=0,0,H22/E22)</f>
        <v>0</v>
      </c>
      <c r="J22" s="21">
        <f>E22+F22+H22</f>
        <v>0</v>
      </c>
    </row>
    <row r="23" spans="1:10" ht="13.5" customHeight="1" x14ac:dyDescent="0.2">
      <c r="A23" s="22" t="s">
        <v>32</v>
      </c>
      <c r="B23" s="19">
        <f>J12</f>
        <v>0</v>
      </c>
      <c r="C23" s="19">
        <v>0</v>
      </c>
      <c r="D23" s="19">
        <v>0</v>
      </c>
      <c r="E23" s="19">
        <f>SUM(B23:D23)</f>
        <v>0</v>
      </c>
      <c r="F23" s="19">
        <v>0</v>
      </c>
      <c r="G23" s="20" t="e">
        <f>F23/E23</f>
        <v>#DIV/0!</v>
      </c>
      <c r="H23" s="19">
        <v>0</v>
      </c>
      <c r="I23" s="20">
        <f>IF(E23=0,0,H23/E23)</f>
        <v>0</v>
      </c>
      <c r="J23" s="21">
        <f>E23+F23+H23</f>
        <v>0</v>
      </c>
    </row>
    <row r="24" spans="1:10" ht="13.5" customHeight="1" x14ac:dyDescent="0.2">
      <c r="A24" s="22" t="s">
        <v>33</v>
      </c>
      <c r="B24" s="19">
        <f>J13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23" t="s">
        <v>29</v>
      </c>
      <c r="B25" s="27">
        <f>SUM(B22:B24)</f>
        <v>0</v>
      </c>
      <c r="C25" s="27">
        <f>SUM(C22:C24)</f>
        <v>0</v>
      </c>
      <c r="D25" s="27">
        <f>SUM(D22:D24)</f>
        <v>0</v>
      </c>
      <c r="E25" s="27">
        <f>SUM(E22:E24)</f>
        <v>0</v>
      </c>
      <c r="F25" s="27">
        <f>SUM(F22:F24)</f>
        <v>0</v>
      </c>
      <c r="G25" s="28" t="e">
        <f>F25/E25</f>
        <v>#DIV/0!</v>
      </c>
      <c r="H25" s="27">
        <f>SUM(H22:H24)</f>
        <v>0</v>
      </c>
      <c r="I25" s="11">
        <v>0</v>
      </c>
      <c r="J25" s="29">
        <f>SUM(J22:J24)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Enterprise Business Operati(OE)</vt:lpstr>
      <vt:lpstr>Statewide Payroll(OE)</vt:lpstr>
      <vt:lpstr>Statewide Accounting(OE)</vt:lpstr>
      <vt:lpstr>Computer Center(OE)</vt:lpstr>
      <vt:lpstr>Administration(OE)</vt:lpstr>
      <vt:lpstr>Administration(TB)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2023-08-10T19:59:28Z</dcterms:created>
  <dcterms:modified xsi:type="dcterms:W3CDTF">2023-08-10T20:00:45Z</dcterms:modified>
</cp:coreProperties>
</file>