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2A6E5EC3-4C44-4DD6-A7EE-6652570E6634}" xr6:coauthVersionLast="47" xr6:coauthVersionMax="47" xr10:uidLastSave="{00000000-0000-0000-0000-000000000000}"/>
  <bookViews>
    <workbookView xWindow="3510" yWindow="3510" windowWidth="21600" windowHeight="11385" xr2:uid="{F79D5942-0B31-4998-995C-AE82E7387F84}"/>
  </bookViews>
  <sheets>
    <sheet name="Retirement Administration(OE)" sheetId="5" r:id="rId1"/>
    <sheet name="Retirement Administration(TB)" sheetId="4" r:id="rId2"/>
    <sheet name="Portfolio Investment(OE)" sheetId="3" r:id="rId3"/>
    <sheet name="Portfolio Investment(TB)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5" l="1"/>
  <c r="G52" i="5"/>
  <c r="J56" i="5"/>
  <c r="I56" i="5"/>
  <c r="G56" i="5"/>
  <c r="E56" i="5"/>
  <c r="B56" i="5"/>
  <c r="J55" i="5"/>
  <c r="I55" i="5"/>
  <c r="G55" i="5"/>
  <c r="E55" i="5"/>
  <c r="B55" i="5"/>
  <c r="J54" i="5"/>
  <c r="I54" i="5"/>
  <c r="G54" i="5"/>
  <c r="E54" i="5"/>
  <c r="B54" i="5"/>
  <c r="J51" i="5"/>
  <c r="I51" i="5"/>
  <c r="G51" i="5"/>
  <c r="E51" i="5"/>
  <c r="B51" i="5"/>
  <c r="J50" i="5"/>
  <c r="I50" i="5"/>
  <c r="G50" i="5"/>
  <c r="E50" i="5"/>
  <c r="B50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B52" i="5" s="1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H57" i="5"/>
  <c r="E57" i="5"/>
  <c r="D57" i="5"/>
  <c r="C57" i="5"/>
  <c r="B57" i="5"/>
  <c r="J57" i="5"/>
  <c r="F57" i="5"/>
  <c r="H52" i="5"/>
  <c r="D52" i="5"/>
  <c r="C52" i="5"/>
  <c r="F52" i="5"/>
  <c r="J30" i="5"/>
  <c r="H30" i="5"/>
  <c r="E30" i="5"/>
  <c r="D30" i="5"/>
  <c r="G30" i="5" s="1"/>
  <c r="C30" i="5"/>
  <c r="B30" i="5"/>
  <c r="J25" i="5"/>
  <c r="H25" i="5"/>
  <c r="E25" i="5"/>
  <c r="D25" i="5"/>
  <c r="G25" i="5" s="1"/>
  <c r="C25" i="5"/>
  <c r="B25" i="5"/>
  <c r="J29" i="5"/>
  <c r="G29" i="5"/>
  <c r="F29" i="5"/>
  <c r="J28" i="5"/>
  <c r="G28" i="5"/>
  <c r="F28" i="5"/>
  <c r="F30" i="5" s="1"/>
  <c r="J27" i="5"/>
  <c r="G27" i="5"/>
  <c r="F27" i="5"/>
  <c r="J24" i="5"/>
  <c r="G24" i="5"/>
  <c r="F24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5" i="4"/>
  <c r="G20" i="4"/>
  <c r="J24" i="4"/>
  <c r="I24" i="4"/>
  <c r="G24" i="4"/>
  <c r="E24" i="4"/>
  <c r="B24" i="4"/>
  <c r="J23" i="4"/>
  <c r="I23" i="4"/>
  <c r="G23" i="4"/>
  <c r="E23" i="4"/>
  <c r="B23" i="4"/>
  <c r="J22" i="4"/>
  <c r="I22" i="4"/>
  <c r="G22" i="4"/>
  <c r="E22" i="4"/>
  <c r="B22" i="4"/>
  <c r="J19" i="4"/>
  <c r="I19" i="4"/>
  <c r="G19" i="4"/>
  <c r="E19" i="4"/>
  <c r="B19" i="4"/>
  <c r="H25" i="4"/>
  <c r="E25" i="4"/>
  <c r="D25" i="4"/>
  <c r="C25" i="4"/>
  <c r="B25" i="4"/>
  <c r="J25" i="4"/>
  <c r="F25" i="4"/>
  <c r="H20" i="4"/>
  <c r="F20" i="4"/>
  <c r="E20" i="4"/>
  <c r="D20" i="4"/>
  <c r="C20" i="4"/>
  <c r="B20" i="4"/>
  <c r="J20" i="4"/>
  <c r="J14" i="4"/>
  <c r="H14" i="4"/>
  <c r="G14" i="4"/>
  <c r="F14" i="4"/>
  <c r="E14" i="4"/>
  <c r="D14" i="4"/>
  <c r="C14" i="4"/>
  <c r="B14" i="4"/>
  <c r="J9" i="4"/>
  <c r="H9" i="4"/>
  <c r="G9" i="4"/>
  <c r="F9" i="4"/>
  <c r="E9" i="4"/>
  <c r="D9" i="4"/>
  <c r="C9" i="4"/>
  <c r="B9" i="4"/>
  <c r="J13" i="4"/>
  <c r="G13" i="4"/>
  <c r="F13" i="4"/>
  <c r="J12" i="4"/>
  <c r="G12" i="4"/>
  <c r="F12" i="4"/>
  <c r="J11" i="4"/>
  <c r="G11" i="4"/>
  <c r="F11" i="4"/>
  <c r="J8" i="4"/>
  <c r="G8" i="4"/>
  <c r="F8" i="4"/>
  <c r="G45" i="3"/>
  <c r="G40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J33" i="3"/>
  <c r="I33" i="3"/>
  <c r="G33" i="3"/>
  <c r="E33" i="3"/>
  <c r="B33" i="3"/>
  <c r="J32" i="3"/>
  <c r="I32" i="3"/>
  <c r="G32" i="3"/>
  <c r="E32" i="3"/>
  <c r="B32" i="3"/>
  <c r="J31" i="3"/>
  <c r="I31" i="3"/>
  <c r="G31" i="3"/>
  <c r="E31" i="3"/>
  <c r="B31" i="3"/>
  <c r="J30" i="3"/>
  <c r="I30" i="3"/>
  <c r="G30" i="3"/>
  <c r="E30" i="3"/>
  <c r="B30" i="3"/>
  <c r="J29" i="3"/>
  <c r="I29" i="3"/>
  <c r="G29" i="3"/>
  <c r="E29" i="3"/>
  <c r="B29" i="3"/>
  <c r="H45" i="3"/>
  <c r="D45" i="3"/>
  <c r="C45" i="3"/>
  <c r="B45" i="3"/>
  <c r="F45" i="3"/>
  <c r="H40" i="3"/>
  <c r="D40" i="3"/>
  <c r="C40" i="3"/>
  <c r="F40" i="3"/>
  <c r="J24" i="3"/>
  <c r="H24" i="3"/>
  <c r="E24" i="3"/>
  <c r="D24" i="3"/>
  <c r="G24" i="3" s="1"/>
  <c r="C24" i="3"/>
  <c r="B24" i="3"/>
  <c r="J19" i="3"/>
  <c r="H19" i="3"/>
  <c r="E19" i="3"/>
  <c r="D19" i="3"/>
  <c r="C19" i="3"/>
  <c r="B19" i="3"/>
  <c r="J23" i="3"/>
  <c r="G23" i="3"/>
  <c r="F23" i="3"/>
  <c r="J22" i="3"/>
  <c r="G22" i="3"/>
  <c r="F22" i="3"/>
  <c r="F24" i="3" s="1"/>
  <c r="J21" i="3"/>
  <c r="G21" i="3"/>
  <c r="F21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5" i="2"/>
  <c r="G20" i="2"/>
  <c r="J24" i="2"/>
  <c r="I24" i="2"/>
  <c r="G24" i="2"/>
  <c r="E24" i="2"/>
  <c r="E25" i="2" s="1"/>
  <c r="B24" i="2"/>
  <c r="B25" i="2" s="1"/>
  <c r="J23" i="2"/>
  <c r="I23" i="2"/>
  <c r="G23" i="2"/>
  <c r="E23" i="2"/>
  <c r="B23" i="2"/>
  <c r="J22" i="2"/>
  <c r="I22" i="2"/>
  <c r="G22" i="2"/>
  <c r="E22" i="2"/>
  <c r="B22" i="2"/>
  <c r="J19" i="2"/>
  <c r="J20" i="2" s="1"/>
  <c r="I19" i="2"/>
  <c r="G19" i="2"/>
  <c r="E19" i="2"/>
  <c r="E20" i="2" s="1"/>
  <c r="B19" i="2"/>
  <c r="B20" i="2" s="1"/>
  <c r="H25" i="2"/>
  <c r="D25" i="2"/>
  <c r="C25" i="2"/>
  <c r="F25" i="2"/>
  <c r="H20" i="2"/>
  <c r="F20" i="2"/>
  <c r="D20" i="2"/>
  <c r="C20" i="2"/>
  <c r="J14" i="2"/>
  <c r="H14" i="2"/>
  <c r="G14" i="2"/>
  <c r="F14" i="2"/>
  <c r="E14" i="2"/>
  <c r="D14" i="2"/>
  <c r="C14" i="2"/>
  <c r="B14" i="2"/>
  <c r="J9" i="2"/>
  <c r="H9" i="2"/>
  <c r="G9" i="2"/>
  <c r="F9" i="2"/>
  <c r="E9" i="2"/>
  <c r="D9" i="2"/>
  <c r="C9" i="2"/>
  <c r="B9" i="2"/>
  <c r="J13" i="2"/>
  <c r="G13" i="2"/>
  <c r="F13" i="2"/>
  <c r="J12" i="2"/>
  <c r="G12" i="2"/>
  <c r="F12" i="2"/>
  <c r="J11" i="2"/>
  <c r="G11" i="2"/>
  <c r="F11" i="2"/>
  <c r="J8" i="2"/>
  <c r="G8" i="2"/>
  <c r="F8" i="2"/>
  <c r="E52" i="5" l="1"/>
  <c r="J52" i="5"/>
  <c r="F25" i="5"/>
  <c r="E45" i="3"/>
  <c r="J45" i="3"/>
  <c r="E40" i="3"/>
  <c r="B40" i="3"/>
  <c r="J40" i="3"/>
  <c r="G19" i="3"/>
  <c r="F19" i="3"/>
  <c r="J25" i="2"/>
</calcChain>
</file>

<file path=xl/sharedStrings.xml><?xml version="1.0" encoding="utf-8"?>
<sst xmlns="http://schemas.openxmlformats.org/spreadsheetml/2006/main" count="300" uniqueCount="73">
  <si>
    <t>Form B4:  Inflationary Adjustments</t>
  </si>
  <si>
    <t>Agency: Retirement System, Public Employee</t>
  </si>
  <si>
    <t>Agency Number:  183</t>
  </si>
  <si>
    <t>FY  2025  Request</t>
  </si>
  <si>
    <t>Function: Portfolio Investment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</si>
  <si>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</si>
  <si>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</si>
  <si>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</si>
  <si>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</si>
  <si>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</si>
  <si>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</si>
  <si>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</si>
  <si>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</si>
  <si>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</si>
  <si>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</si>
  <si>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</si>
  <si>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</si>
  <si>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</si>
  <si>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</si>
  <si>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</si>
  <si>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</si>
  <si>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</si>
  <si>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</si>
  <si>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</si>
  <si>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</si>
  <si>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</si>
  <si>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</si>
  <si>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</si>
  <si>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Pension Payments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</si>
  <si>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</si>
  <si>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</si>
  <si>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</si>
  <si>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</si>
  <si>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</si>
  <si>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</si>
  <si>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</si>
  <si>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</si>
  <si>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</si>
  <si>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</si>
  <si>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</si>
  <si>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</si>
  <si>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</si>
  <si>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</si>
  <si>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</si>
  <si>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</si>
  <si>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</si>
  <si>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</si>
  <si>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</si>
  <si>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</si>
  <si>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</si>
  <si>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</si>
  <si>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</si>
  <si>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</si>
  <si>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</si>
  <si>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</si>
  <si>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</si>
  <si>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Professional Services</t>
  </si>
  <si>
    <t>Repair &amp; Maintenance Services</t>
  </si>
  <si>
    <t>Employee Travel Costs</t>
  </si>
  <si>
    <t>Administrative Supplies</t>
  </si>
  <si>
    <t>Computer Supplies</t>
  </si>
  <si>
    <t>Repair &amp; Maintenance Supplies</t>
  </si>
  <si>
    <t>Insurance</t>
  </si>
  <si>
    <t>Rentals &amp; Operating Leases</t>
  </si>
  <si>
    <t>Miscellaneous Expenditures</t>
  </si>
  <si>
    <t>Part B:
Operating Expenditures
Summary Object</t>
  </si>
  <si>
    <t>Function: Retirement Administration</t>
  </si>
  <si>
    <t>General Services</t>
  </si>
  <si>
    <t>Administrative Services</t>
  </si>
  <si>
    <t>Computer Services</t>
  </si>
  <si>
    <t>Fuel &amp; Lubricant Costs</t>
  </si>
  <si>
    <t>Institutional &amp; Residential Supplies</t>
  </si>
  <si>
    <t>Specific Use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</si>
</sst>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5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2" fillId="0" borderId="1" xfId="0" applyFont="1" applyBorder="1"/>
    <xf numFmtId="0" fontId="3" fillId="0" borderId="6" xfId="0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FCA1-17AC-4B41-ABE8-E6F04EB4BC81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264214.77</v>
      </c>
      <c r="C8" s="16">
        <v>295819.18</v>
      </c>
      <c r="D8" s="16">
        <v>284613.7</v>
      </c>
      <c r="E8" s="16">
        <v>334495.42</v>
      </c>
      <c r="F8" s="16">
        <f>E8- D8</f>
        <v>49881.719999999972</v>
      </c>
      <c r="G8" s="17">
        <f>(E8- D8)/D8</f>
        <v>0.17526113465374285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51875.91</v>
      </c>
      <c r="C9" s="19">
        <v>53562.64</v>
      </c>
      <c r="D9" s="19">
        <v>55169.46</v>
      </c>
      <c r="E9" s="19">
        <v>82490.03</v>
      </c>
      <c r="F9" s="19">
        <f>E9- D9</f>
        <v>27320.57</v>
      </c>
      <c r="G9" s="20">
        <f>(E9- D9)/D9</f>
        <v>0.49521184365407961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67</v>
      </c>
      <c r="B10" s="19">
        <v>2519.75</v>
      </c>
      <c r="C10" s="19">
        <v>2500</v>
      </c>
      <c r="D10" s="19">
        <v>24866.92</v>
      </c>
      <c r="E10" s="19">
        <v>15402.61</v>
      </c>
      <c r="F10" s="19">
        <f>E10- D10</f>
        <v>-9464.3099999999977</v>
      </c>
      <c r="G10" s="20">
        <f>(E10- D10)/D10</f>
        <v>-0.3805984014103877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56</v>
      </c>
      <c r="B11" s="19">
        <v>598020.29</v>
      </c>
      <c r="C11" s="19">
        <v>665080.89</v>
      </c>
      <c r="D11" s="19">
        <v>570308.47</v>
      </c>
      <c r="E11" s="19">
        <v>411033.54</v>
      </c>
      <c r="F11" s="19">
        <f>E11- D11</f>
        <v>-159274.93</v>
      </c>
      <c r="G11" s="20">
        <f>(E11- D11)/D11</f>
        <v>-0.27927856305553378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57</v>
      </c>
      <c r="B12" s="19">
        <v>674304.87</v>
      </c>
      <c r="C12" s="19">
        <v>729489.45</v>
      </c>
      <c r="D12" s="19">
        <v>675903.32</v>
      </c>
      <c r="E12" s="19">
        <v>699335.17</v>
      </c>
      <c r="F12" s="19">
        <f>E12- D12</f>
        <v>23431.850000000093</v>
      </c>
      <c r="G12" s="20">
        <f>(E12- D12)/D12</f>
        <v>3.4667458061901656E-2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68</v>
      </c>
      <c r="B13" s="19">
        <v>52132.22</v>
      </c>
      <c r="C13" s="19">
        <v>56673.7</v>
      </c>
      <c r="D13" s="19">
        <v>48555.95</v>
      </c>
      <c r="E13" s="19">
        <v>37316.5</v>
      </c>
      <c r="F13" s="19">
        <f>E13- D13</f>
        <v>-11239.449999999997</v>
      </c>
      <c r="G13" s="20">
        <f>(E13- D13)/D13</f>
        <v>-0.23147420655964918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69</v>
      </c>
      <c r="B14" s="19">
        <v>13528.34</v>
      </c>
      <c r="C14" s="19">
        <v>15843.73</v>
      </c>
      <c r="D14" s="19">
        <v>74132.479999999996</v>
      </c>
      <c r="E14" s="19">
        <v>964351.29</v>
      </c>
      <c r="F14" s="19">
        <f>E14- D14</f>
        <v>890218.81</v>
      </c>
      <c r="G14" s="20">
        <f>(E14- D14)/D14</f>
        <v>12.00848548436529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58</v>
      </c>
      <c r="B15" s="19">
        <v>99520.68</v>
      </c>
      <c r="C15" s="19">
        <v>43018.16</v>
      </c>
      <c r="D15" s="19">
        <v>105557.95</v>
      </c>
      <c r="E15" s="19">
        <v>144219.34</v>
      </c>
      <c r="F15" s="19">
        <f>E15- D15</f>
        <v>38661.39</v>
      </c>
      <c r="G15" s="20">
        <f>(E15- D15)/D15</f>
        <v>0.36625749173795058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59</v>
      </c>
      <c r="B16" s="19">
        <v>25502.98</v>
      </c>
      <c r="C16" s="19">
        <v>18854.009999999998</v>
      </c>
      <c r="D16" s="19">
        <v>33085.96</v>
      </c>
      <c r="E16" s="19">
        <v>42853.27</v>
      </c>
      <c r="F16" s="19">
        <f>E16- D16</f>
        <v>9767.3099999999977</v>
      </c>
      <c r="G16" s="20">
        <f>(E16- D16)/D16</f>
        <v>0.29521011329276825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70</v>
      </c>
      <c r="B17" s="19">
        <v>0</v>
      </c>
      <c r="C17" s="19">
        <v>0</v>
      </c>
      <c r="D17" s="19">
        <v>0</v>
      </c>
      <c r="E17" s="19">
        <v>218.1</v>
      </c>
      <c r="F17" s="19">
        <f>E17- D17</f>
        <v>218.1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60</v>
      </c>
      <c r="B18" s="19">
        <v>56153.34</v>
      </c>
      <c r="C18" s="19">
        <v>58842.03</v>
      </c>
      <c r="D18" s="19">
        <v>160608.88</v>
      </c>
      <c r="E18" s="19">
        <v>99066.83</v>
      </c>
      <c r="F18" s="19">
        <f>E18- D18</f>
        <v>-61542.05</v>
      </c>
      <c r="G18" s="20">
        <f>(E18- D18)/D18</f>
        <v>-0.38317962244677878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61</v>
      </c>
      <c r="B19" s="19">
        <v>239.73</v>
      </c>
      <c r="C19" s="19">
        <v>0</v>
      </c>
      <c r="D19" s="19">
        <v>40.06</v>
      </c>
      <c r="E19" s="19">
        <v>0</v>
      </c>
      <c r="F19" s="19">
        <f>E19- D19</f>
        <v>-40.06</v>
      </c>
      <c r="G19" s="20">
        <f>(E19- D19)/D19</f>
        <v>-1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71</v>
      </c>
      <c r="B20" s="19">
        <v>999.95</v>
      </c>
      <c r="C20" s="19">
        <v>2800</v>
      </c>
      <c r="D20" s="19">
        <v>93.25</v>
      </c>
      <c r="E20" s="19">
        <v>0</v>
      </c>
      <c r="F20" s="19">
        <f>E20- D20</f>
        <v>-93.25</v>
      </c>
      <c r="G20" s="20">
        <f>(E20- D20)/D20</f>
        <v>-1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72</v>
      </c>
      <c r="B21" s="19">
        <v>191.2</v>
      </c>
      <c r="C21" s="19">
        <v>2140</v>
      </c>
      <c r="D21" s="19">
        <v>483.68</v>
      </c>
      <c r="E21" s="19">
        <v>898.8</v>
      </c>
      <c r="F21" s="19">
        <f>E21- D21</f>
        <v>415.11999999999995</v>
      </c>
      <c r="G21" s="20">
        <f>(E21- D21)/D21</f>
        <v>0.85825339067151829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62</v>
      </c>
      <c r="B22" s="19">
        <v>15959.39</v>
      </c>
      <c r="C22" s="19">
        <v>17144.259999999998</v>
      </c>
      <c r="D22" s="19">
        <v>16563.53</v>
      </c>
      <c r="E22" s="19">
        <v>1381.11</v>
      </c>
      <c r="F22" s="19">
        <f>E22- D22</f>
        <v>-15182.419999999998</v>
      </c>
      <c r="G22" s="20">
        <f>(E22- D22)/D22</f>
        <v>-0.91661741186812229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63</v>
      </c>
      <c r="B23" s="19">
        <v>376150.06</v>
      </c>
      <c r="C23" s="19">
        <v>464975.64</v>
      </c>
      <c r="D23" s="19">
        <v>400933.47</v>
      </c>
      <c r="E23" s="19">
        <v>418927.08</v>
      </c>
      <c r="F23" s="19">
        <f>E23- D23</f>
        <v>17993.610000000044</v>
      </c>
      <c r="G23" s="20">
        <f>(E23- D23)/D23</f>
        <v>4.4879291319829311E-2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2" t="s">
        <v>64</v>
      </c>
      <c r="B24" s="19">
        <v>58753.06</v>
      </c>
      <c r="C24" s="19">
        <v>57987.72</v>
      </c>
      <c r="D24" s="19">
        <v>63482.68</v>
      </c>
      <c r="E24" s="19">
        <v>54071.66</v>
      </c>
      <c r="F24" s="19">
        <f>E24- D24</f>
        <v>-9411.0199999999968</v>
      </c>
      <c r="G24" s="20">
        <f>(E24- D24)/D24</f>
        <v>-0.14824547419863177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5" t="s">
        <v>29</v>
      </c>
      <c r="B25" s="24">
        <f>SUM(B8:B24)</f>
        <v>2290066.54</v>
      </c>
      <c r="C25" s="24">
        <f>SUM(C8:C24)</f>
        <v>2484731.41</v>
      </c>
      <c r="D25" s="24">
        <f>SUM(D8:D24)</f>
        <v>2514399.7600000002</v>
      </c>
      <c r="E25" s="24">
        <f>SUM(E8:E24)</f>
        <v>3306060.75</v>
      </c>
      <c r="F25" s="24">
        <f>SUM(F8:F24)</f>
        <v>791660.99</v>
      </c>
      <c r="G25" s="25">
        <f>(E25- D25)/D25</f>
        <v>0.31485088512735132</v>
      </c>
      <c r="H25" s="24">
        <f>SUM(H8:H24)</f>
        <v>0</v>
      </c>
      <c r="I25" s="16">
        <v>0</v>
      </c>
      <c r="J25" s="26">
        <f>SUM(J8:J24)</f>
        <v>0</v>
      </c>
    </row>
    <row r="26" spans="1:10" ht="16.5" customHeight="1" x14ac:dyDescent="0.2">
      <c r="A26" s="15" t="s">
        <v>30</v>
      </c>
      <c r="B26" s="19"/>
      <c r="C26" s="19"/>
      <c r="D26" s="19"/>
      <c r="E26" s="19"/>
      <c r="F26" s="19"/>
      <c r="G26" s="20"/>
      <c r="H26" s="19"/>
      <c r="I26" s="19"/>
      <c r="J26" s="21"/>
    </row>
    <row r="27" spans="1:10" ht="13.5" customHeight="1" x14ac:dyDescent="0.2">
      <c r="A27" s="22" t="s">
        <v>31</v>
      </c>
      <c r="B27" s="19">
        <v>0</v>
      </c>
      <c r="C27" s="19">
        <v>0</v>
      </c>
      <c r="D27" s="19">
        <v>0</v>
      </c>
      <c r="E27" s="19">
        <v>0</v>
      </c>
      <c r="F27" s="19">
        <f>E27- D27</f>
        <v>0</v>
      </c>
      <c r="G27" s="20" t="e">
        <f>(E27- D27)/D27</f>
        <v>#DIV/0!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32</v>
      </c>
      <c r="B28" s="19">
        <v>2289922.83</v>
      </c>
      <c r="C28" s="19">
        <v>2483731.41</v>
      </c>
      <c r="D28" s="19">
        <v>2513399.7599999998</v>
      </c>
      <c r="E28" s="19">
        <v>3305061.25</v>
      </c>
      <c r="F28" s="19">
        <f>E28- D28</f>
        <v>791661.49000000022</v>
      </c>
      <c r="G28" s="20">
        <f>(E28- D28)/D28</f>
        <v>0.31497635298572652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2" t="s">
        <v>33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3" t="s">
        <v>29</v>
      </c>
      <c r="B30" s="27">
        <f>SUM(B27:B29)</f>
        <v>2289922.83</v>
      </c>
      <c r="C30" s="27">
        <f>SUM(C27:C29)</f>
        <v>2483731.41</v>
      </c>
      <c r="D30" s="27">
        <f>SUM(D27:D29)</f>
        <v>2513399.7599999998</v>
      </c>
      <c r="E30" s="27">
        <f>SUM(E27:E29)</f>
        <v>3305061.25</v>
      </c>
      <c r="F30" s="27">
        <f>SUM(F27:F29)</f>
        <v>791661.49000000022</v>
      </c>
      <c r="G30" s="28">
        <f>(E30- D30)/D30</f>
        <v>0.31497635298572652</v>
      </c>
      <c r="H30" s="27">
        <f>SUM(H27:H29)</f>
        <v>0</v>
      </c>
      <c r="I30" s="11">
        <v>0</v>
      </c>
      <c r="J30" s="29">
        <f>SUM(J27:J29)</f>
        <v>0</v>
      </c>
    </row>
    <row r="33" spans="1:10" ht="13.5" customHeight="1" x14ac:dyDescent="0.2">
      <c r="A33" s="3" t="s">
        <v>34</v>
      </c>
      <c r="B33" s="3" t="s">
        <v>35</v>
      </c>
      <c r="C33" s="3" t="s">
        <v>36</v>
      </c>
      <c r="D33" s="3" t="s">
        <v>37</v>
      </c>
      <c r="E33" s="3" t="s">
        <v>38</v>
      </c>
      <c r="F33" s="3" t="s">
        <v>39</v>
      </c>
      <c r="G33" s="3" t="s">
        <v>40</v>
      </c>
      <c r="H33" s="3" t="s">
        <v>41</v>
      </c>
      <c r="I33" s="3" t="s">
        <v>42</v>
      </c>
      <c r="J33" s="3" t="s">
        <v>43</v>
      </c>
    </row>
    <row r="34" spans="1:10" ht="36.950000000000003" customHeight="1" x14ac:dyDescent="0.2">
      <c r="A34" s="6" t="s">
        <v>65</v>
      </c>
      <c r="B34" s="7" t="s">
        <v>45</v>
      </c>
      <c r="C34" s="7" t="s">
        <v>46</v>
      </c>
      <c r="D34" s="7" t="s">
        <v>47</v>
      </c>
      <c r="E34" s="7" t="s">
        <v>48</v>
      </c>
      <c r="F34" s="7" t="s">
        <v>49</v>
      </c>
      <c r="G34" s="7" t="s">
        <v>50</v>
      </c>
      <c r="H34" s="7" t="s">
        <v>51</v>
      </c>
      <c r="I34" s="7" t="s">
        <v>50</v>
      </c>
      <c r="J34" s="8" t="s">
        <v>52</v>
      </c>
    </row>
    <row r="35" spans="1:10" ht="13.5" customHeight="1" x14ac:dyDescent="0.2">
      <c r="A35" s="9" t="s">
        <v>54</v>
      </c>
      <c r="B35" s="16">
        <f>J8</f>
        <v>0</v>
      </c>
      <c r="C35" s="16">
        <v>0</v>
      </c>
      <c r="D35" s="16">
        <v>0</v>
      </c>
      <c r="E35" s="16">
        <f>SUM(B35:D35)</f>
        <v>0</v>
      </c>
      <c r="F35" s="16">
        <v>0</v>
      </c>
      <c r="G35" s="17" t="e">
        <f>F35/E35</f>
        <v>#DIV/0!</v>
      </c>
      <c r="H35" s="16">
        <v>0</v>
      </c>
      <c r="I35" s="17">
        <f>IF(E35=0,0,H35/E35)</f>
        <v>0</v>
      </c>
      <c r="J35" s="18">
        <f>E35+F35+H35</f>
        <v>0</v>
      </c>
    </row>
    <row r="36" spans="1:10" ht="13.5" customHeight="1" x14ac:dyDescent="0.2">
      <c r="A36" s="22" t="s">
        <v>55</v>
      </c>
      <c r="B36" s="19">
        <f>J9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67</v>
      </c>
      <c r="B37" s="19">
        <f>J10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56</v>
      </c>
      <c r="B38" s="19">
        <f>J11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57</v>
      </c>
      <c r="B39" s="19">
        <f>J12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68</v>
      </c>
      <c r="B40" s="19">
        <f>J13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69</v>
      </c>
      <c r="B41" s="19">
        <f>J14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58</v>
      </c>
      <c r="B42" s="19">
        <f>J15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59</v>
      </c>
      <c r="B43" s="19">
        <f>J16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70</v>
      </c>
      <c r="B44" s="19">
        <f>J17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60</v>
      </c>
      <c r="B45" s="19">
        <f>J18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61</v>
      </c>
      <c r="B46" s="19">
        <f>J19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71</v>
      </c>
      <c r="B47" s="19">
        <f>J20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72</v>
      </c>
      <c r="B48" s="19">
        <f>J21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62</v>
      </c>
      <c r="B49" s="19">
        <f>J22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22" t="s">
        <v>63</v>
      </c>
      <c r="B50" s="19">
        <f>J23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22" t="s">
        <v>64</v>
      </c>
      <c r="B51" s="19">
        <f>J24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5" t="s">
        <v>29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6">
        <v>0</v>
      </c>
      <c r="J52" s="26">
        <f>SUM(J35:J51)</f>
        <v>0</v>
      </c>
    </row>
    <row r="53" spans="1:10" ht="13.5" customHeight="1" x14ac:dyDescent="0.2">
      <c r="A53" s="15" t="s">
        <v>30</v>
      </c>
      <c r="B53" s="19"/>
      <c r="C53" s="19"/>
      <c r="D53" s="19"/>
      <c r="E53" s="19"/>
      <c r="F53" s="19"/>
      <c r="G53" s="20"/>
      <c r="H53" s="19"/>
      <c r="I53" s="19"/>
      <c r="J53" s="21"/>
    </row>
    <row r="54" spans="1:10" ht="13.5" customHeight="1" x14ac:dyDescent="0.2">
      <c r="A54" s="22" t="s">
        <v>31</v>
      </c>
      <c r="B54" s="19">
        <f>J27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2" t="s">
        <v>32</v>
      </c>
      <c r="B55" s="19">
        <f>J28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22" t="s">
        <v>33</v>
      </c>
      <c r="B56" s="19">
        <f>J29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3" t="s">
        <v>29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11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C8C5E-0600-4ECF-9BDD-1323515D9248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28</v>
      </c>
      <c r="B8" s="16">
        <v>0</v>
      </c>
      <c r="C8" s="16">
        <v>0</v>
      </c>
      <c r="D8" s="16">
        <v>0</v>
      </c>
      <c r="E8" s="16">
        <v>0</v>
      </c>
      <c r="F8" s="16">
        <f>E8- D8</f>
        <v>0</v>
      </c>
      <c r="G8" s="17" t="e">
        <f>(E8- D8)/D8</f>
        <v>#DIV/0!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15" t="s">
        <v>29</v>
      </c>
      <c r="B9" s="24">
        <f>SUM(B8:B8)</f>
        <v>0</v>
      </c>
      <c r="C9" s="24">
        <f>SUM(C8:C8)</f>
        <v>0</v>
      </c>
      <c r="D9" s="24">
        <f>SUM(D8:D8)</f>
        <v>0</v>
      </c>
      <c r="E9" s="24">
        <f>SUM(E8:E8)</f>
        <v>0</v>
      </c>
      <c r="F9" s="24">
        <f>SUM(F8:F8)</f>
        <v>0</v>
      </c>
      <c r="G9" s="25" t="e">
        <f>(E9- D9)/D9</f>
        <v>#DIV/0!</v>
      </c>
      <c r="H9" s="24">
        <f>SUM(H8:H8)</f>
        <v>0</v>
      </c>
      <c r="I9" s="16">
        <v>0</v>
      </c>
      <c r="J9" s="26">
        <f>SUM(J8:J8)</f>
        <v>0</v>
      </c>
    </row>
    <row r="10" spans="1:10" ht="16.5" customHeight="1" x14ac:dyDescent="0.2">
      <c r="A10" s="15" t="s">
        <v>30</v>
      </c>
      <c r="B10" s="19"/>
      <c r="C10" s="19"/>
      <c r="D10" s="19"/>
      <c r="E10" s="19"/>
      <c r="F10" s="19"/>
      <c r="G10" s="20"/>
      <c r="H10" s="19"/>
      <c r="I10" s="19"/>
      <c r="J10" s="21"/>
    </row>
    <row r="11" spans="1:10" ht="13.5" customHeight="1" x14ac:dyDescent="0.2">
      <c r="A11" s="22" t="s">
        <v>31</v>
      </c>
      <c r="B11" s="19">
        <v>0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3" t="s">
        <v>29</v>
      </c>
      <c r="B14" s="27">
        <f>SUM(B11:B13)</f>
        <v>0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8" t="e">
        <f>(E14- D14)/D14</f>
        <v>#DIV/0!</v>
      </c>
      <c r="H14" s="27">
        <f>SUM(H11:H13)</f>
        <v>0</v>
      </c>
      <c r="I14" s="11">
        <v>0</v>
      </c>
      <c r="J14" s="29">
        <f>SUM(J11:J13)</f>
        <v>0</v>
      </c>
    </row>
    <row r="17" spans="1:10" ht="13.5" customHeight="1" x14ac:dyDescent="0.2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36.950000000000003" customHeight="1" x14ac:dyDescent="0.2">
      <c r="A18" s="6" t="s">
        <v>44</v>
      </c>
      <c r="B18" s="7" t="s">
        <v>45</v>
      </c>
      <c r="C18" s="7" t="s">
        <v>46</v>
      </c>
      <c r="D18" s="7" t="s">
        <v>47</v>
      </c>
      <c r="E18" s="7" t="s">
        <v>48</v>
      </c>
      <c r="F18" s="7" t="s">
        <v>49</v>
      </c>
      <c r="G18" s="7" t="s">
        <v>50</v>
      </c>
      <c r="H18" s="7" t="s">
        <v>51</v>
      </c>
      <c r="I18" s="7" t="s">
        <v>50</v>
      </c>
      <c r="J18" s="8" t="s">
        <v>52</v>
      </c>
    </row>
    <row r="19" spans="1:10" ht="13.5" customHeight="1" x14ac:dyDescent="0.2">
      <c r="A19" s="9" t="s">
        <v>28</v>
      </c>
      <c r="B19" s="16">
        <f>J8</f>
        <v>0</v>
      </c>
      <c r="C19" s="16">
        <v>0</v>
      </c>
      <c r="D19" s="16">
        <v>0</v>
      </c>
      <c r="E19" s="16">
        <f>SUM(B19:D19)</f>
        <v>0</v>
      </c>
      <c r="F19" s="16">
        <v>0</v>
      </c>
      <c r="G19" s="17" t="e">
        <f>F19/E19</f>
        <v>#DIV/0!</v>
      </c>
      <c r="H19" s="16">
        <v>0</v>
      </c>
      <c r="I19" s="17">
        <f>IF(E19=0,0,H19/E19)</f>
        <v>0</v>
      </c>
      <c r="J19" s="18">
        <f>E19+F19+H19</f>
        <v>0</v>
      </c>
    </row>
    <row r="20" spans="1:10" ht="13.5" customHeight="1" x14ac:dyDescent="0.2">
      <c r="A20" s="15" t="s">
        <v>29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6">
        <v>0</v>
      </c>
      <c r="J20" s="26">
        <f>SUM(J19:J19)</f>
        <v>0</v>
      </c>
    </row>
    <row r="21" spans="1:10" ht="13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f>J11</f>
        <v>0</v>
      </c>
      <c r="C22" s="19">
        <v>0</v>
      </c>
      <c r="D22" s="19">
        <v>0</v>
      </c>
      <c r="E22" s="19">
        <f>SUM(B22:D22)</f>
        <v>0</v>
      </c>
      <c r="F22" s="19">
        <v>0</v>
      </c>
      <c r="G22" s="20" t="e">
        <f>F22/E22</f>
        <v>#DIV/0!</v>
      </c>
      <c r="H22" s="19">
        <v>0</v>
      </c>
      <c r="I22" s="20">
        <f>IF(E22=0,0,H22/E22)</f>
        <v>0</v>
      </c>
      <c r="J22" s="21">
        <f>E22+F22+H22</f>
        <v>0</v>
      </c>
    </row>
    <row r="23" spans="1:10" ht="13.5" customHeight="1" x14ac:dyDescent="0.2">
      <c r="A23" s="22" t="s">
        <v>32</v>
      </c>
      <c r="B23" s="19">
        <f>J12</f>
        <v>0</v>
      </c>
      <c r="C23" s="19">
        <v>0</v>
      </c>
      <c r="D23" s="19">
        <v>0</v>
      </c>
      <c r="E23" s="19">
        <f>SUM(B23:D23)</f>
        <v>0</v>
      </c>
      <c r="F23" s="19">
        <v>0</v>
      </c>
      <c r="G23" s="20" t="e">
        <f>F23/E23</f>
        <v>#DIV/0!</v>
      </c>
      <c r="H23" s="19">
        <v>0</v>
      </c>
      <c r="I23" s="20">
        <f>IF(E23=0,0,H23/E23)</f>
        <v>0</v>
      </c>
      <c r="J23" s="21">
        <f>E23+F23+H23</f>
        <v>0</v>
      </c>
    </row>
    <row r="24" spans="1:10" ht="13.5" customHeight="1" x14ac:dyDescent="0.2">
      <c r="A24" s="22" t="s">
        <v>33</v>
      </c>
      <c r="B24" s="19">
        <f>J13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11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2180-6059-4B0F-B7B4-77F77BAF04A9}">
  <dimension ref="A1:J4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5109.24</v>
      </c>
      <c r="C8" s="16">
        <v>7213.6</v>
      </c>
      <c r="D8" s="16">
        <v>7543.37</v>
      </c>
      <c r="E8" s="16">
        <v>8230.56</v>
      </c>
      <c r="F8" s="16">
        <f>E8- D8</f>
        <v>687.1899999999996</v>
      </c>
      <c r="G8" s="17">
        <f>(E8- D8)/D8</f>
        <v>9.1098540837848282E-2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29475.21</v>
      </c>
      <c r="C9" s="19">
        <v>20092.59</v>
      </c>
      <c r="D9" s="19">
        <v>25015.55</v>
      </c>
      <c r="E9" s="19">
        <v>33982.33</v>
      </c>
      <c r="F9" s="19">
        <f>E9- D9</f>
        <v>8966.7800000000025</v>
      </c>
      <c r="G9" s="20">
        <f>(E9- D9)/D9</f>
        <v>0.35844824519149099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45980.25</v>
      </c>
      <c r="C10" s="19">
        <v>41621</v>
      </c>
      <c r="D10" s="19">
        <v>38614.25</v>
      </c>
      <c r="E10" s="19">
        <v>37177.5</v>
      </c>
      <c r="F10" s="19">
        <f>E10- D10</f>
        <v>-1436.75</v>
      </c>
      <c r="G10" s="20">
        <f>(E10- D10)/D10</f>
        <v>-3.7207766562862156E-2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0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28358.5</v>
      </c>
      <c r="C12" s="19">
        <v>3381.9</v>
      </c>
      <c r="D12" s="19">
        <v>24642.92</v>
      </c>
      <c r="E12" s="19">
        <v>12634.44</v>
      </c>
      <c r="F12" s="19">
        <f>E12- D12</f>
        <v>-12008.479999999998</v>
      </c>
      <c r="G12" s="20">
        <f>(E12- D12)/D12</f>
        <v>-0.48729939471458733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146.9</v>
      </c>
      <c r="C13" s="19">
        <v>2936.21</v>
      </c>
      <c r="D13" s="19">
        <v>257.5</v>
      </c>
      <c r="E13" s="19">
        <v>3605.23</v>
      </c>
      <c r="F13" s="19">
        <f>E13- D13</f>
        <v>3347.73</v>
      </c>
      <c r="G13" s="20">
        <f>(E13- D13)/D13</f>
        <v>13.000893203883495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0</v>
      </c>
      <c r="C14" s="19">
        <v>0</v>
      </c>
      <c r="D14" s="19">
        <v>597.57000000000005</v>
      </c>
      <c r="E14" s="19">
        <v>0</v>
      </c>
      <c r="F14" s="19">
        <f>E14- D14</f>
        <v>-597.57000000000005</v>
      </c>
      <c r="G14" s="20">
        <f>(E14- D14)/D14</f>
        <v>-1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2118.66</v>
      </c>
      <c r="C15" s="19">
        <v>1201.1600000000001</v>
      </c>
      <c r="D15" s="19">
        <v>1956.05</v>
      </c>
      <c r="E15" s="19">
        <v>1999.17</v>
      </c>
      <c r="F15" s="19">
        <f>E15- D15</f>
        <v>43.120000000000118</v>
      </c>
      <c r="G15" s="20">
        <f>(E15- D15)/D15</f>
        <v>2.2044426267222268E-2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257.33999999999997</v>
      </c>
      <c r="C16" s="19">
        <v>0</v>
      </c>
      <c r="D16" s="19">
        <v>115.02</v>
      </c>
      <c r="E16" s="19">
        <v>0</v>
      </c>
      <c r="F16" s="19">
        <f>E16- D16</f>
        <v>-115.02</v>
      </c>
      <c r="G16" s="20">
        <f>(E16- D16)/D16</f>
        <v>-1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26986.880000000001</v>
      </c>
      <c r="C17" s="19">
        <v>36694.82</v>
      </c>
      <c r="D17" s="19">
        <v>45769.41</v>
      </c>
      <c r="E17" s="19">
        <v>33994.99</v>
      </c>
      <c r="F17" s="19">
        <f>E17- D17</f>
        <v>-11774.420000000006</v>
      </c>
      <c r="G17" s="20">
        <f>(E17- D17)/D17</f>
        <v>-0.25725522789129257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3976.06</v>
      </c>
      <c r="C18" s="19">
        <v>4800.29</v>
      </c>
      <c r="D18" s="19">
        <v>5038.01</v>
      </c>
      <c r="E18" s="19">
        <v>5069.74</v>
      </c>
      <c r="F18" s="19">
        <f>E18- D18</f>
        <v>31.729999999999563</v>
      </c>
      <c r="G18" s="20">
        <f>(E18- D18)/D18</f>
        <v>6.2981216789961833E-3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5" t="s">
        <v>29</v>
      </c>
      <c r="B19" s="24">
        <f>SUM(B8:B18)</f>
        <v>142409.03999999998</v>
      </c>
      <c r="C19" s="24">
        <f>SUM(C8:C18)</f>
        <v>117941.56999999999</v>
      </c>
      <c r="D19" s="24">
        <f>SUM(D8:D18)</f>
        <v>149549.65000000002</v>
      </c>
      <c r="E19" s="24">
        <f>SUM(E8:E18)</f>
        <v>136693.96</v>
      </c>
      <c r="F19" s="24">
        <f>SUM(F8:F18)</f>
        <v>-12855.690000000002</v>
      </c>
      <c r="G19" s="25">
        <f>(E19- D19)/D19</f>
        <v>-8.596268864554367E-2</v>
      </c>
      <c r="H19" s="24">
        <f>SUM(H8:H18)</f>
        <v>0</v>
      </c>
      <c r="I19" s="16">
        <v>0</v>
      </c>
      <c r="J19" s="26">
        <f>SUM(J8:J18)</f>
        <v>0</v>
      </c>
    </row>
    <row r="20" spans="1:10" ht="16.5" customHeight="1" x14ac:dyDescent="0.2">
      <c r="A20" s="15" t="s">
        <v>30</v>
      </c>
      <c r="B20" s="19"/>
      <c r="C20" s="19"/>
      <c r="D20" s="19"/>
      <c r="E20" s="19"/>
      <c r="F20" s="19"/>
      <c r="G20" s="20"/>
      <c r="H20" s="19"/>
      <c r="I20" s="19"/>
      <c r="J20" s="21"/>
    </row>
    <row r="21" spans="1:10" ht="13.5" customHeight="1" x14ac:dyDescent="0.2">
      <c r="A21" s="22" t="s">
        <v>31</v>
      </c>
      <c r="B21" s="19">
        <v>0</v>
      </c>
      <c r="C21" s="19">
        <v>0</v>
      </c>
      <c r="D21" s="19">
        <v>0</v>
      </c>
      <c r="E21" s="19">
        <v>0</v>
      </c>
      <c r="F21" s="19">
        <f>E21- D21</f>
        <v>0</v>
      </c>
      <c r="G21" s="20" t="e">
        <f>(E21- D21)/D21</f>
        <v>#DIV/0!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32</v>
      </c>
      <c r="B22" s="19">
        <v>142409.04</v>
      </c>
      <c r="C22" s="19">
        <v>117941.57</v>
      </c>
      <c r="D22" s="19">
        <v>149549.65</v>
      </c>
      <c r="E22" s="19">
        <v>136693.96</v>
      </c>
      <c r="F22" s="19">
        <f>E22- D22</f>
        <v>-12855.690000000002</v>
      </c>
      <c r="G22" s="20">
        <f>(E22- D22)/D22</f>
        <v>-8.5962688645543489E-2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33</v>
      </c>
      <c r="B23" s="19">
        <v>0</v>
      </c>
      <c r="C23" s="19">
        <v>0</v>
      </c>
      <c r="D23" s="19">
        <v>0</v>
      </c>
      <c r="E23" s="19">
        <v>0</v>
      </c>
      <c r="F23" s="19">
        <f>E23- D23</f>
        <v>0</v>
      </c>
      <c r="G23" s="20" t="e">
        <f>(E23- D23)/D23</f>
        <v>#DIV/0!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3" t="s">
        <v>29</v>
      </c>
      <c r="B24" s="27">
        <f>SUM(B21:B23)</f>
        <v>142409.04</v>
      </c>
      <c r="C24" s="27">
        <f>SUM(C21:C23)</f>
        <v>117941.57</v>
      </c>
      <c r="D24" s="27">
        <f>SUM(D21:D23)</f>
        <v>149549.65</v>
      </c>
      <c r="E24" s="27">
        <f>SUM(E21:E23)</f>
        <v>136693.96</v>
      </c>
      <c r="F24" s="27">
        <f>SUM(F21:F23)</f>
        <v>-12855.690000000002</v>
      </c>
      <c r="G24" s="28">
        <f>(E24- D24)/D24</f>
        <v>-8.5962688645543489E-2</v>
      </c>
      <c r="H24" s="27">
        <f>SUM(H21:H23)</f>
        <v>0</v>
      </c>
      <c r="I24" s="11">
        <v>0</v>
      </c>
      <c r="J24" s="29">
        <f>SUM(J21:J23)</f>
        <v>0</v>
      </c>
    </row>
    <row r="27" spans="1:10" ht="13.5" customHeight="1" x14ac:dyDescent="0.2">
      <c r="A27" s="3" t="s">
        <v>34</v>
      </c>
      <c r="B27" s="3" t="s">
        <v>35</v>
      </c>
      <c r="C27" s="3" t="s">
        <v>36</v>
      </c>
      <c r="D27" s="3" t="s">
        <v>37</v>
      </c>
      <c r="E27" s="3" t="s">
        <v>38</v>
      </c>
      <c r="F27" s="3" t="s">
        <v>39</v>
      </c>
      <c r="G27" s="3" t="s">
        <v>40</v>
      </c>
      <c r="H27" s="3" t="s">
        <v>41</v>
      </c>
      <c r="I27" s="3" t="s">
        <v>42</v>
      </c>
      <c r="J27" s="3" t="s">
        <v>43</v>
      </c>
    </row>
    <row r="28" spans="1:10" ht="36.950000000000003" customHeight="1" x14ac:dyDescent="0.2">
      <c r="A28" s="6" t="s">
        <v>65</v>
      </c>
      <c r="B28" s="7" t="s">
        <v>45</v>
      </c>
      <c r="C28" s="7" t="s">
        <v>46</v>
      </c>
      <c r="D28" s="7" t="s">
        <v>47</v>
      </c>
      <c r="E28" s="7" t="s">
        <v>48</v>
      </c>
      <c r="F28" s="7" t="s">
        <v>49</v>
      </c>
      <c r="G28" s="7" t="s">
        <v>50</v>
      </c>
      <c r="H28" s="7" t="s">
        <v>51</v>
      </c>
      <c r="I28" s="7" t="s">
        <v>50</v>
      </c>
      <c r="J28" s="8" t="s">
        <v>52</v>
      </c>
    </row>
    <row r="29" spans="1:10" ht="13.5" customHeight="1" x14ac:dyDescent="0.2">
      <c r="A29" s="9" t="s">
        <v>54</v>
      </c>
      <c r="B29" s="16">
        <f>J8</f>
        <v>0</v>
      </c>
      <c r="C29" s="16">
        <v>0</v>
      </c>
      <c r="D29" s="16">
        <v>0</v>
      </c>
      <c r="E29" s="16">
        <f>SUM(B29:D29)</f>
        <v>0</v>
      </c>
      <c r="F29" s="16">
        <v>0</v>
      </c>
      <c r="G29" s="17" t="e">
        <f>F29/E29</f>
        <v>#DIV/0!</v>
      </c>
      <c r="H29" s="16">
        <v>0</v>
      </c>
      <c r="I29" s="17">
        <f>IF(E29=0,0,H29/E29)</f>
        <v>0</v>
      </c>
      <c r="J29" s="18">
        <f>E29+F29+H29</f>
        <v>0</v>
      </c>
    </row>
    <row r="30" spans="1:10" ht="13.5" customHeight="1" x14ac:dyDescent="0.2">
      <c r="A30" s="22" t="s">
        <v>55</v>
      </c>
      <c r="B30" s="19">
        <f>J9</f>
        <v>0</v>
      </c>
      <c r="C30" s="19">
        <v>0</v>
      </c>
      <c r="D30" s="19">
        <v>0</v>
      </c>
      <c r="E30" s="19">
        <f>SUM(B30:D30)</f>
        <v>0</v>
      </c>
      <c r="F30" s="19">
        <v>0</v>
      </c>
      <c r="G30" s="20" t="e">
        <f>F30/E30</f>
        <v>#DIV/0!</v>
      </c>
      <c r="H30" s="19">
        <v>0</v>
      </c>
      <c r="I30" s="20">
        <f>IF(E30=0,0,H30/E30)</f>
        <v>0</v>
      </c>
      <c r="J30" s="21">
        <f>E30+F30+H30</f>
        <v>0</v>
      </c>
    </row>
    <row r="31" spans="1:10" ht="13.5" customHeight="1" x14ac:dyDescent="0.2">
      <c r="A31" s="22" t="s">
        <v>56</v>
      </c>
      <c r="B31" s="19">
        <f>J10</f>
        <v>0</v>
      </c>
      <c r="C31" s="19">
        <v>0</v>
      </c>
      <c r="D31" s="19">
        <v>0</v>
      </c>
      <c r="E31" s="19">
        <f>SUM(B31:D31)</f>
        <v>0</v>
      </c>
      <c r="F31" s="19">
        <v>0</v>
      </c>
      <c r="G31" s="20" t="e">
        <f>F31/E31</f>
        <v>#DIV/0!</v>
      </c>
      <c r="H31" s="19">
        <v>0</v>
      </c>
      <c r="I31" s="20">
        <f>IF(E31=0,0,H31/E31)</f>
        <v>0</v>
      </c>
      <c r="J31" s="21">
        <f>E31+F31+H31</f>
        <v>0</v>
      </c>
    </row>
    <row r="32" spans="1:10" ht="13.5" customHeight="1" x14ac:dyDescent="0.2">
      <c r="A32" s="22" t="s">
        <v>57</v>
      </c>
      <c r="B32" s="19">
        <f>J11</f>
        <v>0</v>
      </c>
      <c r="C32" s="19">
        <v>0</v>
      </c>
      <c r="D32" s="19">
        <v>0</v>
      </c>
      <c r="E32" s="19">
        <f>SUM(B32:D32)</f>
        <v>0</v>
      </c>
      <c r="F32" s="19">
        <v>0</v>
      </c>
      <c r="G32" s="20" t="e">
        <f>F32/E32</f>
        <v>#DIV/0!</v>
      </c>
      <c r="H32" s="19">
        <v>0</v>
      </c>
      <c r="I32" s="20">
        <f>IF(E32=0,0,H32/E32)</f>
        <v>0</v>
      </c>
      <c r="J32" s="21">
        <f>E32+F32+H32</f>
        <v>0</v>
      </c>
    </row>
    <row r="33" spans="1:10" ht="13.5" customHeight="1" x14ac:dyDescent="0.2">
      <c r="A33" s="22" t="s">
        <v>58</v>
      </c>
      <c r="B33" s="19">
        <f>J12</f>
        <v>0</v>
      </c>
      <c r="C33" s="19">
        <v>0</v>
      </c>
      <c r="D33" s="19">
        <v>0</v>
      </c>
      <c r="E33" s="19">
        <f>SUM(B33:D33)</f>
        <v>0</v>
      </c>
      <c r="F33" s="19">
        <v>0</v>
      </c>
      <c r="G33" s="20" t="e">
        <f>F33/E33</f>
        <v>#DIV/0!</v>
      </c>
      <c r="H33" s="19">
        <v>0</v>
      </c>
      <c r="I33" s="20">
        <f>IF(E33=0,0,H33/E33)</f>
        <v>0</v>
      </c>
      <c r="J33" s="21">
        <f>E33+F33+H33</f>
        <v>0</v>
      </c>
    </row>
    <row r="34" spans="1:10" ht="13.5" customHeight="1" x14ac:dyDescent="0.2">
      <c r="A34" s="22" t="s">
        <v>59</v>
      </c>
      <c r="B34" s="19">
        <f>J13</f>
        <v>0</v>
      </c>
      <c r="C34" s="19">
        <v>0</v>
      </c>
      <c r="D34" s="19">
        <v>0</v>
      </c>
      <c r="E34" s="19">
        <f>SUM(B34:D34)</f>
        <v>0</v>
      </c>
      <c r="F34" s="19">
        <v>0</v>
      </c>
      <c r="G34" s="20" t="e">
        <f>F34/E34</f>
        <v>#DIV/0!</v>
      </c>
      <c r="H34" s="19">
        <v>0</v>
      </c>
      <c r="I34" s="20">
        <f>IF(E34=0,0,H34/E34)</f>
        <v>0</v>
      </c>
      <c r="J34" s="21">
        <f>E34+F34+H34</f>
        <v>0</v>
      </c>
    </row>
    <row r="35" spans="1:10" ht="13.5" customHeight="1" x14ac:dyDescent="0.2">
      <c r="A35" s="22" t="s">
        <v>60</v>
      </c>
      <c r="B35" s="19">
        <f>J14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22" t="s">
        <v>61</v>
      </c>
      <c r="B36" s="19">
        <f>J15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62</v>
      </c>
      <c r="B37" s="19">
        <f>J16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63</v>
      </c>
      <c r="B38" s="19">
        <f>J17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64</v>
      </c>
      <c r="B39" s="19">
        <f>J18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5" t="s">
        <v>29</v>
      </c>
      <c r="B40" s="24">
        <f>SUM(B29:B39)</f>
        <v>0</v>
      </c>
      <c r="C40" s="24">
        <f>SUM(C29:C39)</f>
        <v>0</v>
      </c>
      <c r="D40" s="24">
        <f>SUM(D29:D39)</f>
        <v>0</v>
      </c>
      <c r="E40" s="24">
        <f>SUM(E29:E39)</f>
        <v>0</v>
      </c>
      <c r="F40" s="24">
        <f>SUM(F29:F39)</f>
        <v>0</v>
      </c>
      <c r="G40" s="25" t="e">
        <f>F40/E40</f>
        <v>#DIV/0!</v>
      </c>
      <c r="H40" s="24">
        <f>SUM(H29:H39)</f>
        <v>0</v>
      </c>
      <c r="I40" s="16">
        <v>0</v>
      </c>
      <c r="J40" s="26">
        <f>SUM(J29:J39)</f>
        <v>0</v>
      </c>
    </row>
    <row r="41" spans="1:10" ht="13.5" customHeight="1" x14ac:dyDescent="0.2">
      <c r="A41" s="15" t="s">
        <v>30</v>
      </c>
      <c r="B41" s="19"/>
      <c r="C41" s="19"/>
      <c r="D41" s="19"/>
      <c r="E41" s="19"/>
      <c r="F41" s="19"/>
      <c r="G41" s="20"/>
      <c r="H41" s="19"/>
      <c r="I41" s="19"/>
      <c r="J41" s="21"/>
    </row>
    <row r="42" spans="1:10" ht="13.5" customHeight="1" x14ac:dyDescent="0.2">
      <c r="A42" s="22" t="s">
        <v>31</v>
      </c>
      <c r="B42" s="19">
        <f>J21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32</v>
      </c>
      <c r="B43" s="19">
        <f>J22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33</v>
      </c>
      <c r="B44" s="19">
        <f>J23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3" t="s">
        <v>29</v>
      </c>
      <c r="B45" s="27">
        <f>SUM(B42:B44)</f>
        <v>0</v>
      </c>
      <c r="C45" s="27">
        <f>SUM(C42:C44)</f>
        <v>0</v>
      </c>
      <c r="D45" s="27">
        <f>SUM(D42:D44)</f>
        <v>0</v>
      </c>
      <c r="E45" s="27">
        <f>SUM(E42:E44)</f>
        <v>0</v>
      </c>
      <c r="F45" s="27">
        <f>SUM(F42:F44)</f>
        <v>0</v>
      </c>
      <c r="G45" s="28" t="e">
        <f>F45/E45</f>
        <v>#DIV/0!</v>
      </c>
      <c r="H45" s="27">
        <f>SUM(H42:H44)</f>
        <v>0</v>
      </c>
      <c r="I45" s="11">
        <v>0</v>
      </c>
      <c r="J45" s="29">
        <f>SUM(J42:J44)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7510-F677-4BA5-8A4F-B2F6331D1945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28</v>
      </c>
      <c r="B8" s="16">
        <v>0</v>
      </c>
      <c r="C8" s="16">
        <v>0</v>
      </c>
      <c r="D8" s="16">
        <v>0</v>
      </c>
      <c r="E8" s="16">
        <v>0</v>
      </c>
      <c r="F8" s="16">
        <f>E8- D8</f>
        <v>0</v>
      </c>
      <c r="G8" s="17" t="e">
        <f>(E8- D8)/D8</f>
        <v>#DIV/0!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15" t="s">
        <v>29</v>
      </c>
      <c r="B9" s="24">
        <f>SUM(B8:B8)</f>
        <v>0</v>
      </c>
      <c r="C9" s="24">
        <f>SUM(C8:C8)</f>
        <v>0</v>
      </c>
      <c r="D9" s="24">
        <f>SUM(D8:D8)</f>
        <v>0</v>
      </c>
      <c r="E9" s="24">
        <f>SUM(E8:E8)</f>
        <v>0</v>
      </c>
      <c r="F9" s="24">
        <f>SUM(F8:F8)</f>
        <v>0</v>
      </c>
      <c r="G9" s="25" t="e">
        <f>(E9- D9)/D9</f>
        <v>#DIV/0!</v>
      </c>
      <c r="H9" s="24">
        <f>SUM(H8:H8)</f>
        <v>0</v>
      </c>
      <c r="I9" s="16">
        <v>0</v>
      </c>
      <c r="J9" s="26">
        <f>SUM(J8:J8)</f>
        <v>0</v>
      </c>
    </row>
    <row r="10" spans="1:10" ht="16.5" customHeight="1" x14ac:dyDescent="0.2">
      <c r="A10" s="15" t="s">
        <v>30</v>
      </c>
      <c r="B10" s="19"/>
      <c r="C10" s="19"/>
      <c r="D10" s="19"/>
      <c r="E10" s="19"/>
      <c r="F10" s="19"/>
      <c r="G10" s="20"/>
      <c r="H10" s="19"/>
      <c r="I10" s="19"/>
      <c r="J10" s="21"/>
    </row>
    <row r="11" spans="1:10" ht="13.5" customHeight="1" x14ac:dyDescent="0.2">
      <c r="A11" s="22" t="s">
        <v>31</v>
      </c>
      <c r="B11" s="19">
        <v>0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3" t="s">
        <v>29</v>
      </c>
      <c r="B14" s="27">
        <f>SUM(B11:B13)</f>
        <v>0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8" t="e">
        <f>(E14- D14)/D14</f>
        <v>#DIV/0!</v>
      </c>
      <c r="H14" s="27">
        <f>SUM(H11:H13)</f>
        <v>0</v>
      </c>
      <c r="I14" s="11">
        <v>0</v>
      </c>
      <c r="J14" s="29">
        <f>SUM(J11:J13)</f>
        <v>0</v>
      </c>
    </row>
    <row r="17" spans="1:10" ht="13.5" customHeight="1" x14ac:dyDescent="0.2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36.950000000000003" customHeight="1" x14ac:dyDescent="0.2">
      <c r="A18" s="6" t="s">
        <v>44</v>
      </c>
      <c r="B18" s="7" t="s">
        <v>45</v>
      </c>
      <c r="C18" s="7" t="s">
        <v>46</v>
      </c>
      <c r="D18" s="7" t="s">
        <v>47</v>
      </c>
      <c r="E18" s="7" t="s">
        <v>48</v>
      </c>
      <c r="F18" s="7" t="s">
        <v>49</v>
      </c>
      <c r="G18" s="7" t="s">
        <v>50</v>
      </c>
      <c r="H18" s="7" t="s">
        <v>51</v>
      </c>
      <c r="I18" s="7" t="s">
        <v>50</v>
      </c>
      <c r="J18" s="8" t="s">
        <v>52</v>
      </c>
    </row>
    <row r="19" spans="1:10" ht="13.5" customHeight="1" x14ac:dyDescent="0.2">
      <c r="A19" s="9" t="s">
        <v>28</v>
      </c>
      <c r="B19" s="16">
        <f>J8</f>
        <v>0</v>
      </c>
      <c r="C19" s="16">
        <v>0</v>
      </c>
      <c r="D19" s="16">
        <v>0</v>
      </c>
      <c r="E19" s="16">
        <f>SUM(B19:D19)</f>
        <v>0</v>
      </c>
      <c r="F19" s="16">
        <v>0</v>
      </c>
      <c r="G19" s="17" t="e">
        <f>F19/E19</f>
        <v>#DIV/0!</v>
      </c>
      <c r="H19" s="16">
        <v>0</v>
      </c>
      <c r="I19" s="17">
        <f>IF(E19=0,0,H19/E19)</f>
        <v>0</v>
      </c>
      <c r="J19" s="18">
        <f>E19+F19+H19</f>
        <v>0</v>
      </c>
    </row>
    <row r="20" spans="1:10" ht="13.5" customHeight="1" x14ac:dyDescent="0.2">
      <c r="A20" s="15" t="s">
        <v>29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6">
        <v>0</v>
      </c>
      <c r="J20" s="26">
        <f>SUM(J19:J19)</f>
        <v>0</v>
      </c>
    </row>
    <row r="21" spans="1:10" ht="13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f>J11</f>
        <v>0</v>
      </c>
      <c r="C22" s="19">
        <v>0</v>
      </c>
      <c r="D22" s="19">
        <v>0</v>
      </c>
      <c r="E22" s="19">
        <f>SUM(B22:D22)</f>
        <v>0</v>
      </c>
      <c r="F22" s="19">
        <v>0</v>
      </c>
      <c r="G22" s="20" t="e">
        <f>F22/E22</f>
        <v>#DIV/0!</v>
      </c>
      <c r="H22" s="19">
        <v>0</v>
      </c>
      <c r="I22" s="20">
        <f>IF(E22=0,0,H22/E22)</f>
        <v>0</v>
      </c>
      <c r="J22" s="21">
        <f>E22+F22+H22</f>
        <v>0</v>
      </c>
    </row>
    <row r="23" spans="1:10" ht="13.5" customHeight="1" x14ac:dyDescent="0.2">
      <c r="A23" s="22" t="s">
        <v>32</v>
      </c>
      <c r="B23" s="19">
        <f>J12</f>
        <v>0</v>
      </c>
      <c r="C23" s="19">
        <v>0</v>
      </c>
      <c r="D23" s="19">
        <v>0</v>
      </c>
      <c r="E23" s="19">
        <f>SUM(B23:D23)</f>
        <v>0</v>
      </c>
      <c r="F23" s="19">
        <v>0</v>
      </c>
      <c r="G23" s="20" t="e">
        <f>F23/E23</f>
        <v>#DIV/0!</v>
      </c>
      <c r="H23" s="19">
        <v>0</v>
      </c>
      <c r="I23" s="20">
        <f>IF(E23=0,0,H23/E23)</f>
        <v>0</v>
      </c>
      <c r="J23" s="21">
        <f>E23+F23+H23</f>
        <v>0</v>
      </c>
    </row>
    <row r="24" spans="1:10" ht="13.5" customHeight="1" x14ac:dyDescent="0.2">
      <c r="A24" s="22" t="s">
        <v>33</v>
      </c>
      <c r="B24" s="19">
        <f>J13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11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Retirement Administration(OE)</vt:lpstr>
      <vt:lpstr>Retirement Administration(TB)</vt:lpstr>
      <vt:lpstr>Portfolio Investment(OE)</vt:lpstr>
      <vt:lpstr>Portfolio Investment(TB)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2023-08-10T20:06:56Z</dcterms:created>
  <dcterms:modified xsi:type="dcterms:W3CDTF">2023-08-10T20:07:32Z</dcterms:modified>
</cp:coreProperties>
</file>