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F62AE154-62C3-46A6-94D6-C0A91FDAD1F2}" xr6:coauthVersionLast="47" xr6:coauthVersionMax="47" xr10:uidLastSave="{00000000-0000-0000-0000-000000000000}"/>
  <bookViews>
    <workbookView xWindow="2340" yWindow="2340" windowWidth="21600" windowHeight="11385" xr2:uid="{0D855FE8-05B8-42A6-9BF5-77502EACA7AC}"/>
  </bookViews>
  <sheets>
    <sheet name="Human Resources(OE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3" l="1"/>
  <c r="G50" i="3"/>
  <c r="J54" i="3"/>
  <c r="I54" i="3"/>
  <c r="G54" i="3"/>
  <c r="E54" i="3"/>
  <c r="B54" i="3"/>
  <c r="J53" i="3"/>
  <c r="I53" i="3"/>
  <c r="G53" i="3"/>
  <c r="E53" i="3"/>
  <c r="B53" i="3"/>
  <c r="J52" i="3"/>
  <c r="I52" i="3"/>
  <c r="G52" i="3"/>
  <c r="E52" i="3"/>
  <c r="B52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J34" i="3"/>
  <c r="I34" i="3"/>
  <c r="G34" i="3"/>
  <c r="E34" i="3"/>
  <c r="B34" i="3"/>
  <c r="B50" i="3" s="1"/>
  <c r="H55" i="3"/>
  <c r="E55" i="3"/>
  <c r="D55" i="3"/>
  <c r="C55" i="3"/>
  <c r="B55" i="3"/>
  <c r="J55" i="3"/>
  <c r="F55" i="3"/>
  <c r="H50" i="3"/>
  <c r="D50" i="3"/>
  <c r="C50" i="3"/>
  <c r="F50" i="3"/>
  <c r="J29" i="3"/>
  <c r="H29" i="3"/>
  <c r="E29" i="3"/>
  <c r="G29" i="3" s="1"/>
  <c r="D29" i="3"/>
  <c r="C29" i="3"/>
  <c r="B29" i="3"/>
  <c r="J24" i="3"/>
  <c r="H24" i="3"/>
  <c r="E24" i="3"/>
  <c r="D24" i="3"/>
  <c r="C24" i="3"/>
  <c r="B24" i="3"/>
  <c r="J28" i="3"/>
  <c r="G28" i="3"/>
  <c r="F28" i="3"/>
  <c r="J27" i="3"/>
  <c r="G27" i="3"/>
  <c r="F27" i="3"/>
  <c r="J26" i="3"/>
  <c r="G26" i="3"/>
  <c r="F26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E50" i="3" l="1"/>
  <c r="J50" i="3"/>
  <c r="F29" i="3"/>
  <c r="G24" i="3"/>
  <c r="F24" i="3"/>
</calcChain>
</file>

<file path=xl/sharedStrings.xml><?xml version="1.0" encoding="utf-8"?>
<sst xmlns="http://schemas.openxmlformats.org/spreadsheetml/2006/main" count="92" uniqueCount="68">
  <si>
    <t>Form B4:  Inflationary Adjustments</t>
  </si>
  <si>
    <t>Agency: Human Resources, Division of</t>
  </si>
  <si>
    <t>Agency Number:  194</t>
  </si>
  <si>
    <t>FY  2025  Request</t>
  </si>
  <si>
    <t>Function: Human Resources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</si>
  <si>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</si>
  <si>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</si>
  <si>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</si>
  <si>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</si>
  <si>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</si>
  <si>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</si>
  <si>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</si>
  <si>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</si>
  <si>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</si>
  <si>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</si>
  <si>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</si>
  <si>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</si>
  <si>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</si>
  <si>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</si>
  <si>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</si>
  <si>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</si>
  <si>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</si>
  <si>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</si>
  <si>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</si>
  <si>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</si>
  <si>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</si>
  <si>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</si>
  <si>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</si>
  <si>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</si>
  <si>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</si>
  <si>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</si>
  <si>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</si>
  <si>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</si>
  <si>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</si>
  <si>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</si>
  <si>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</si>
  <si>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</si>
  <si>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</si>
  <si>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</si>
  <si>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</si>
  <si>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Specific Use Supplies</t>
  </si>
  <si>
    <t>Insurance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</si>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</sst>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2E7D7-35A4-4C59-94B9-1DC57D7855ED}">
  <dimension ref="A1:J55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28</v>
      </c>
      <c r="B8" s="11">
        <v>11677.68</v>
      </c>
      <c r="C8" s="11">
        <v>15873.37</v>
      </c>
      <c r="D8" s="11">
        <v>17215.95</v>
      </c>
      <c r="E8" s="11">
        <v>17553.759999999998</v>
      </c>
      <c r="F8" s="11">
        <f>E8- D8</f>
        <v>337.80999999999767</v>
      </c>
      <c r="G8" s="14">
        <f>(E8- D8)/D8</f>
        <v>1.9621920370354099E-2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258770.49</v>
      </c>
      <c r="C9" s="18">
        <v>199942.77</v>
      </c>
      <c r="D9" s="18">
        <v>207299.26</v>
      </c>
      <c r="E9" s="18">
        <v>351654.49</v>
      </c>
      <c r="F9" s="18">
        <f>E9- D9</f>
        <v>144355.22999999998</v>
      </c>
      <c r="G9" s="19">
        <f>(E9- D9)/D9</f>
        <v>0.69636153066827144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27215.5</v>
      </c>
      <c r="C10" s="18">
        <v>15218.34</v>
      </c>
      <c r="D10" s="18">
        <v>12727.16</v>
      </c>
      <c r="E10" s="18">
        <v>7197.04</v>
      </c>
      <c r="F10" s="18">
        <f>E10- D10</f>
        <v>-5530.12</v>
      </c>
      <c r="G10" s="19">
        <f>(E10- D10)/D10</f>
        <v>-0.4345132771175973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164465.71</v>
      </c>
      <c r="C11" s="18">
        <v>82942.880000000005</v>
      </c>
      <c r="D11" s="18">
        <v>175628.91</v>
      </c>
      <c r="E11" s="18">
        <v>1155578.1399999999</v>
      </c>
      <c r="F11" s="18">
        <f>E11- D11</f>
        <v>979949.22999999986</v>
      </c>
      <c r="G11" s="19">
        <f>(E11- D11)/D11</f>
        <v>5.5796578706774405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32</v>
      </c>
      <c r="B12" s="18">
        <v>361</v>
      </c>
      <c r="C12" s="18">
        <v>30730</v>
      </c>
      <c r="D12" s="18">
        <v>100</v>
      </c>
      <c r="E12" s="18">
        <v>150</v>
      </c>
      <c r="F12" s="18">
        <f>E12- D12</f>
        <v>50</v>
      </c>
      <c r="G12" s="19">
        <f>(E12- D12)/D12</f>
        <v>0.5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33</v>
      </c>
      <c r="B13" s="18">
        <v>7957.96</v>
      </c>
      <c r="C13" s="18">
        <v>3731.89</v>
      </c>
      <c r="D13" s="18">
        <v>4724.25</v>
      </c>
      <c r="E13" s="18">
        <v>17580.900000000001</v>
      </c>
      <c r="F13" s="18">
        <f>E13- D13</f>
        <v>12856.650000000001</v>
      </c>
      <c r="G13" s="19">
        <f>(E13- D13)/D13</f>
        <v>2.7214160977933006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70272.28</v>
      </c>
      <c r="C14" s="18">
        <v>329442.09999999998</v>
      </c>
      <c r="D14" s="18">
        <v>202620.15</v>
      </c>
      <c r="E14" s="18">
        <v>335297.52</v>
      </c>
      <c r="F14" s="18">
        <f>E14- D14</f>
        <v>132677.37000000002</v>
      </c>
      <c r="G14" s="19">
        <f>(E14- D14)/D14</f>
        <v>0.65480836925646357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24781.21</v>
      </c>
      <c r="C15" s="18">
        <v>351.34</v>
      </c>
      <c r="D15" s="18">
        <v>14375.03</v>
      </c>
      <c r="E15" s="18">
        <v>71131.17</v>
      </c>
      <c r="F15" s="18">
        <f>E15- D15</f>
        <v>56756.14</v>
      </c>
      <c r="G15" s="19">
        <f>(E15- D15)/D15</f>
        <v>3.9482449775756989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4139.6000000000004</v>
      </c>
      <c r="C16" s="18">
        <v>5827.58</v>
      </c>
      <c r="D16" s="18">
        <v>7759.78</v>
      </c>
      <c r="E16" s="18">
        <v>20718.68</v>
      </c>
      <c r="F16" s="18">
        <f>E16- D16</f>
        <v>12958.900000000001</v>
      </c>
      <c r="G16" s="19">
        <f>(E16- D16)/D16</f>
        <v>1.6700086858132579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-107.19</v>
      </c>
      <c r="C17" s="18">
        <v>89.72</v>
      </c>
      <c r="D17" s="18">
        <v>0</v>
      </c>
      <c r="E17" s="18">
        <v>27.26</v>
      </c>
      <c r="F17" s="18">
        <f>E17- D17</f>
        <v>27.26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4701.1899999999996</v>
      </c>
      <c r="C18" s="18">
        <v>1485.12</v>
      </c>
      <c r="D18" s="18">
        <v>1967.22</v>
      </c>
      <c r="E18" s="18">
        <v>1060.46</v>
      </c>
      <c r="F18" s="18">
        <f>E18- D18</f>
        <v>-906.76</v>
      </c>
      <c r="G18" s="19">
        <f>(E18- D18)/D18</f>
        <v>-0.46093472006181313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104.99</v>
      </c>
      <c r="C19" s="18">
        <v>17.14</v>
      </c>
      <c r="D19" s="18">
        <v>44.13</v>
      </c>
      <c r="E19" s="18">
        <v>18.53</v>
      </c>
      <c r="F19" s="18">
        <f>E19- D19</f>
        <v>-25.6</v>
      </c>
      <c r="G19" s="19">
        <f>(E19- D19)/D19</f>
        <v>-0.58010423748017226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7546.4</v>
      </c>
      <c r="C20" s="18">
        <v>68.44</v>
      </c>
      <c r="D20" s="18">
        <v>0</v>
      </c>
      <c r="E20" s="18">
        <v>0</v>
      </c>
      <c r="F20" s="18">
        <f>E20- D20</f>
        <v>0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1773.57</v>
      </c>
      <c r="C21" s="18">
        <v>1863.63</v>
      </c>
      <c r="D21" s="18">
        <v>1631.27</v>
      </c>
      <c r="E21" s="18">
        <v>148.01</v>
      </c>
      <c r="F21" s="18">
        <f>E21- D21</f>
        <v>-1483.26</v>
      </c>
      <c r="G21" s="19">
        <f>(E21- D21)/D21</f>
        <v>-0.90926701281823363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75020.98</v>
      </c>
      <c r="C22" s="18">
        <v>79599.83</v>
      </c>
      <c r="D22" s="18">
        <v>87464.18</v>
      </c>
      <c r="E22" s="18">
        <v>89889.18</v>
      </c>
      <c r="F22" s="18">
        <f>E22- D22</f>
        <v>2425</v>
      </c>
      <c r="G22" s="19">
        <f>(E22- D22)/D22</f>
        <v>2.7725635797420156E-2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32625.66</v>
      </c>
      <c r="C23" s="18">
        <v>30316.97</v>
      </c>
      <c r="D23" s="18">
        <v>38693.68</v>
      </c>
      <c r="E23" s="18">
        <v>42552.18</v>
      </c>
      <c r="F23" s="18">
        <f>E23- D23</f>
        <v>3858.5</v>
      </c>
      <c r="G23" s="19">
        <f>(E23- D23)/D23</f>
        <v>9.971912725799148E-2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21" t="s">
        <v>44</v>
      </c>
      <c r="B24" s="24">
        <f>SUM(B8:B23)</f>
        <v>691307.02999999991</v>
      </c>
      <c r="C24" s="24">
        <f>SUM(C8:C23)</f>
        <v>797501.11999999976</v>
      </c>
      <c r="D24" s="24">
        <f>SUM(D8:D23)</f>
        <v>772250.97000000009</v>
      </c>
      <c r="E24" s="24">
        <f>SUM(E8:E23)</f>
        <v>2110557.3199999998</v>
      </c>
      <c r="F24" s="24">
        <f>SUM(F8:F23)</f>
        <v>1338306.3499999996</v>
      </c>
      <c r="G24" s="25">
        <f>(E24- D24)/D24</f>
        <v>1.7329940679776672</v>
      </c>
      <c r="H24" s="24">
        <f>SUM(H8:H23)</f>
        <v>0</v>
      </c>
      <c r="I24" s="11">
        <v>0</v>
      </c>
      <c r="J24" s="26">
        <f>SUM(J8:J23)</f>
        <v>0</v>
      </c>
    </row>
    <row r="25" spans="1:10" ht="16.5" customHeight="1" x14ac:dyDescent="0.2">
      <c r="A25" s="21" t="s">
        <v>45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46</v>
      </c>
      <c r="B26" s="18">
        <v>0</v>
      </c>
      <c r="C26" s="18">
        <v>0</v>
      </c>
      <c r="D26" s="18">
        <v>0</v>
      </c>
      <c r="E26" s="18">
        <v>1038007.87</v>
      </c>
      <c r="F26" s="18">
        <f>E26- D26</f>
        <v>1038007.87</v>
      </c>
      <c r="G26" s="19" t="e">
        <f>(E26- D26)/D26</f>
        <v>#DIV/0!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47</v>
      </c>
      <c r="B27" s="18">
        <v>691307.03</v>
      </c>
      <c r="C27" s="18">
        <v>797501.12</v>
      </c>
      <c r="D27" s="18">
        <v>772250.97</v>
      </c>
      <c r="E27" s="18">
        <v>1072549.45</v>
      </c>
      <c r="F27" s="18">
        <f>E27- D27</f>
        <v>300298.48</v>
      </c>
      <c r="G27" s="19">
        <f>(E27- D27)/D27</f>
        <v>0.38886125322704351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48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22" t="s">
        <v>44</v>
      </c>
      <c r="B29" s="27">
        <f>SUM(B26:B28)</f>
        <v>691307.03</v>
      </c>
      <c r="C29" s="27">
        <f>SUM(C26:C28)</f>
        <v>797501.12</v>
      </c>
      <c r="D29" s="27">
        <f>SUM(D26:D28)</f>
        <v>772250.97</v>
      </c>
      <c r="E29" s="27">
        <f>SUM(E26:E28)</f>
        <v>2110557.3199999998</v>
      </c>
      <c r="F29" s="27">
        <f>SUM(F26:F28)</f>
        <v>1338306.3500000001</v>
      </c>
      <c r="G29" s="28">
        <f>(E29- D29)/D29</f>
        <v>1.7329940679776679</v>
      </c>
      <c r="H29" s="27">
        <f>SUM(H26:H28)</f>
        <v>0</v>
      </c>
      <c r="I29" s="23">
        <v>0</v>
      </c>
      <c r="J29" s="29">
        <f>SUM(J26:J28)</f>
        <v>0</v>
      </c>
    </row>
    <row r="32" spans="1:10" ht="13.5" customHeight="1" x14ac:dyDescent="0.2">
      <c r="A32" s="3" t="s">
        <v>49</v>
      </c>
      <c r="B32" s="3" t="s">
        <v>50</v>
      </c>
      <c r="C32" s="3" t="s">
        <v>51</v>
      </c>
      <c r="D32" s="3" t="s">
        <v>52</v>
      </c>
      <c r="E32" s="3" t="s">
        <v>53</v>
      </c>
      <c r="F32" s="3" t="s">
        <v>54</v>
      </c>
      <c r="G32" s="3" t="s">
        <v>55</v>
      </c>
      <c r="H32" s="3" t="s">
        <v>56</v>
      </c>
      <c r="I32" s="3" t="s">
        <v>57</v>
      </c>
      <c r="J32" s="3" t="s">
        <v>58</v>
      </c>
    </row>
    <row r="33" spans="1:10" ht="36.950000000000003" customHeight="1" x14ac:dyDescent="0.2">
      <c r="A33" s="6" t="s">
        <v>59</v>
      </c>
      <c r="B33" s="7" t="s">
        <v>60</v>
      </c>
      <c r="C33" s="7" t="s">
        <v>61</v>
      </c>
      <c r="D33" s="7" t="s">
        <v>62</v>
      </c>
      <c r="E33" s="7" t="s">
        <v>63</v>
      </c>
      <c r="F33" s="7" t="s">
        <v>64</v>
      </c>
      <c r="G33" s="7" t="s">
        <v>65</v>
      </c>
      <c r="H33" s="7" t="s">
        <v>66</v>
      </c>
      <c r="I33" s="7" t="s">
        <v>65</v>
      </c>
      <c r="J33" s="8" t="s">
        <v>67</v>
      </c>
    </row>
    <row r="34" spans="1:10" ht="13.5" customHeight="1" x14ac:dyDescent="0.2">
      <c r="A34" s="9" t="s">
        <v>28</v>
      </c>
      <c r="B34" s="11">
        <f>J8</f>
        <v>0</v>
      </c>
      <c r="C34" s="11">
        <v>0</v>
      </c>
      <c r="D34" s="11">
        <v>0</v>
      </c>
      <c r="E34" s="11">
        <f>SUM(B34:D34)</f>
        <v>0</v>
      </c>
      <c r="F34" s="11">
        <v>0</v>
      </c>
      <c r="G34" s="14" t="e">
        <f>F34/E34</f>
        <v>#DIV/0!</v>
      </c>
      <c r="H34" s="11">
        <v>0</v>
      </c>
      <c r="I34" s="14">
        <f>IF(E34=0,0,H34/E34)</f>
        <v>0</v>
      </c>
      <c r="J34" s="16">
        <f>E34+F34+H34</f>
        <v>0</v>
      </c>
    </row>
    <row r="35" spans="1:10" ht="13.5" customHeight="1" x14ac:dyDescent="0.2">
      <c r="A35" s="17" t="s">
        <v>29</v>
      </c>
      <c r="B35" s="18">
        <f>J9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30</v>
      </c>
      <c r="B36" s="18">
        <f>J10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31</v>
      </c>
      <c r="B37" s="18">
        <f>J11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32</v>
      </c>
      <c r="B38" s="18">
        <f>J12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33</v>
      </c>
      <c r="B39" s="18">
        <f>J13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34</v>
      </c>
      <c r="B40" s="18">
        <f>J14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35</v>
      </c>
      <c r="B41" s="18">
        <f>J15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36</v>
      </c>
      <c r="B42" s="18">
        <f>J16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37</v>
      </c>
      <c r="B43" s="18">
        <f>J17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38</v>
      </c>
      <c r="B44" s="18">
        <f>J18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39</v>
      </c>
      <c r="B45" s="18">
        <f>J19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40</v>
      </c>
      <c r="B46" s="18">
        <f>J20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41</v>
      </c>
      <c r="B47" s="18">
        <f>J21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42</v>
      </c>
      <c r="B48" s="18">
        <f>J22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43</v>
      </c>
      <c r="B49" s="18">
        <f>J23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21" t="s">
        <v>44</v>
      </c>
      <c r="B50" s="24">
        <f>SUM(B34:B49)</f>
        <v>0</v>
      </c>
      <c r="C50" s="24">
        <f>SUM(C34:C49)</f>
        <v>0</v>
      </c>
      <c r="D50" s="24">
        <f>SUM(D34:D49)</f>
        <v>0</v>
      </c>
      <c r="E50" s="24">
        <f>SUM(E34:E49)</f>
        <v>0</v>
      </c>
      <c r="F50" s="24">
        <f>SUM(F34:F49)</f>
        <v>0</v>
      </c>
      <c r="G50" s="25" t="e">
        <f>F50/E50</f>
        <v>#DIV/0!</v>
      </c>
      <c r="H50" s="24">
        <f>SUM(H34:H49)</f>
        <v>0</v>
      </c>
      <c r="I50" s="11">
        <v>0</v>
      </c>
      <c r="J50" s="26">
        <f>SUM(J34:J49)</f>
        <v>0</v>
      </c>
    </row>
    <row r="51" spans="1:10" ht="13.5" customHeight="1" x14ac:dyDescent="0.2">
      <c r="A51" s="21" t="s">
        <v>45</v>
      </c>
      <c r="B51" s="18"/>
      <c r="C51" s="18"/>
      <c r="D51" s="18"/>
      <c r="E51" s="18"/>
      <c r="F51" s="18"/>
      <c r="G51" s="19"/>
      <c r="H51" s="18"/>
      <c r="I51" s="18"/>
      <c r="J51" s="20"/>
    </row>
    <row r="52" spans="1:10" ht="13.5" customHeight="1" x14ac:dyDescent="0.2">
      <c r="A52" s="17" t="s">
        <v>46</v>
      </c>
      <c r="B52" s="18">
        <f>J26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47</v>
      </c>
      <c r="B53" s="18">
        <f>J27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48</v>
      </c>
      <c r="B54" s="18">
        <f>J28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22" t="s">
        <v>44</v>
      </c>
      <c r="B55" s="27">
        <f>SUM(B52:B54)</f>
        <v>0</v>
      </c>
      <c r="C55" s="27">
        <f>SUM(C52:C54)</f>
        <v>0</v>
      </c>
      <c r="D55" s="27">
        <f>SUM(D52:D54)</f>
        <v>0</v>
      </c>
      <c r="E55" s="27">
        <f>SUM(E52:E54)</f>
        <v>0</v>
      </c>
      <c r="F55" s="27">
        <f>SUM(F52:F54)</f>
        <v>0</v>
      </c>
      <c r="G55" s="28" t="e">
        <f>F55/E55</f>
        <v>#DIV/0!</v>
      </c>
      <c r="H55" s="27">
        <f>SUM(H52:H54)</f>
        <v>0</v>
      </c>
      <c r="I55" s="23">
        <v>0</v>
      </c>
      <c r="J55" s="29">
        <f>SUM(J52:J54)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Human Resources(OE)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2023-08-10T20:10:06Z</dcterms:created>
  <dcterms:modified xsi:type="dcterms:W3CDTF">2023-08-10T20:10:21Z</dcterms:modified>
</cp:coreProperties>
</file>