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B38AE74E-A1AD-4999-BD14-FADF54D2CEAA}" xr6:coauthVersionLast="47" xr6:coauthVersionMax="47" xr10:uidLastSave="{00000000-0000-0000-0000-000000000000}"/>
  <bookViews>
    <workbookView xWindow="780" yWindow="780" windowWidth="21600" windowHeight="11385" xr2:uid="{D92013EE-4429-4456-A6A5-375DB9F75029}"/>
  </bookViews>
  <sheets>
    <sheet name="Office of Energy &amp; Mineral (OE)" sheetId="3" r:id="rId1"/>
    <sheet name="Office of Energy &amp; Mineral 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3" l="1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J57" i="3"/>
  <c r="F57" i="3"/>
  <c r="H52" i="3"/>
  <c r="D52" i="3"/>
  <c r="C52" i="3"/>
  <c r="B52" i="3"/>
  <c r="F52" i="3"/>
  <c r="J30" i="3"/>
  <c r="H30" i="3"/>
  <c r="E30" i="3"/>
  <c r="D30" i="3"/>
  <c r="G30" i="3" s="1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9" i="2"/>
  <c r="G24" i="2"/>
  <c r="J28" i="2"/>
  <c r="I28" i="2"/>
  <c r="G28" i="2"/>
  <c r="E28" i="2"/>
  <c r="E29" i="2" s="1"/>
  <c r="B28" i="2"/>
  <c r="J27" i="2"/>
  <c r="I27" i="2"/>
  <c r="G27" i="2"/>
  <c r="E27" i="2"/>
  <c r="B27" i="2"/>
  <c r="J26" i="2"/>
  <c r="I26" i="2"/>
  <c r="G26" i="2"/>
  <c r="E26" i="2"/>
  <c r="B26" i="2"/>
  <c r="J23" i="2"/>
  <c r="I23" i="2"/>
  <c r="G23" i="2"/>
  <c r="E23" i="2"/>
  <c r="E24" i="2" s="1"/>
  <c r="B23" i="2"/>
  <c r="J22" i="2"/>
  <c r="I22" i="2"/>
  <c r="G22" i="2"/>
  <c r="E22" i="2"/>
  <c r="B22" i="2"/>
  <c r="J21" i="2"/>
  <c r="I21" i="2"/>
  <c r="G21" i="2"/>
  <c r="E21" i="2"/>
  <c r="B21" i="2"/>
  <c r="B24" i="2" s="1"/>
  <c r="H29" i="2"/>
  <c r="D29" i="2"/>
  <c r="C29" i="2"/>
  <c r="J29" i="2"/>
  <c r="F29" i="2"/>
  <c r="H24" i="2"/>
  <c r="D24" i="2"/>
  <c r="C24" i="2"/>
  <c r="F24" i="2"/>
  <c r="J16" i="2"/>
  <c r="H16" i="2"/>
  <c r="E16" i="2"/>
  <c r="G16" i="2" s="1"/>
  <c r="D16" i="2"/>
  <c r="C16" i="2"/>
  <c r="B16" i="2"/>
  <c r="J11" i="2"/>
  <c r="H11" i="2"/>
  <c r="E11" i="2"/>
  <c r="D11" i="2"/>
  <c r="G11" i="2" s="1"/>
  <c r="C11" i="2"/>
  <c r="B11" i="2"/>
  <c r="J15" i="2"/>
  <c r="G15" i="2"/>
  <c r="F15" i="2"/>
  <c r="J14" i="2"/>
  <c r="G14" i="2"/>
  <c r="F14" i="2"/>
  <c r="F16" i="2" s="1"/>
  <c r="J13" i="2"/>
  <c r="G13" i="2"/>
  <c r="F13" i="2"/>
  <c r="J10" i="2"/>
  <c r="G10" i="2"/>
  <c r="F10" i="2"/>
  <c r="F11" i="2" s="1"/>
  <c r="J9" i="2"/>
  <c r="G9" i="2"/>
  <c r="F9" i="2"/>
  <c r="J8" i="2"/>
  <c r="G8" i="2"/>
  <c r="F8" i="2"/>
  <c r="J52" i="3" l="1"/>
  <c r="E52" i="3"/>
  <c r="G25" i="3"/>
  <c r="F25" i="3"/>
  <c r="B29" i="2"/>
  <c r="J24" i="2"/>
</calcChain>
</file>

<file path=xl/sharedStrings.xml><?xml version="1.0" encoding="utf-8"?>
<sst xmlns="http://schemas.openxmlformats.org/spreadsheetml/2006/main" count="160" uniqueCount="74">
  <si>
    <t>Form B4:  Inflationary Adjustments</t>
  </si>
  <si>
    <t>Agency: Office Energy Resources</t>
  </si>
  <si>
    <t>Agency Number:  199</t>
  </si>
  <si>
    <t>FY  2025  Request</t>
  </si>
  <si>
    <t>Function: Office of Energy &amp; Mineral Resources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</si>
  <si>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</si>
  <si>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</si>
  <si>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</si>
  <si>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</si>
  <si>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</si>
  <si>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</si>
  <si>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</si>
  <si>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</si>
  <si>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</si>
  <si>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</si>
  <si>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</si>
  <si>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</si>
  <si>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</si>
  <si>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</si>
  <si>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</si>
  <si>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</si>
  <si>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</si>
  <si>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</si>
  <si>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</si>
  <si>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</si>
  <si>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</si>
  <si>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</si>
  <si>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</si>
  <si>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</si>
  <si>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Miscellaneous Payments As Agent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</si>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</sst>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A502F-7492-4AB2-B4D1-0E4ABFFFA846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3968.16</v>
      </c>
      <c r="C8" s="11">
        <v>4424.34</v>
      </c>
      <c r="D8" s="11">
        <v>3652.51</v>
      </c>
      <c r="E8" s="11">
        <v>3923.13</v>
      </c>
      <c r="F8" s="11">
        <f>E8- D8</f>
        <v>270.61999999999989</v>
      </c>
      <c r="G8" s="14">
        <f>(E8- D8)/D8</f>
        <v>7.4091515149855819E-2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27485.24</v>
      </c>
      <c r="C9" s="18">
        <v>24262.63</v>
      </c>
      <c r="D9" s="18">
        <v>25496.799999999999</v>
      </c>
      <c r="E9" s="18">
        <v>29634.880000000001</v>
      </c>
      <c r="F9" s="18">
        <f>E9- D9</f>
        <v>4138.0800000000017</v>
      </c>
      <c r="G9" s="19">
        <f>(E9- D9)/D9</f>
        <v>0.16229801386840709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-450</v>
      </c>
      <c r="C10" s="18">
        <v>50</v>
      </c>
      <c r="D10" s="18">
        <v>498</v>
      </c>
      <c r="E10" s="18">
        <v>0</v>
      </c>
      <c r="F10" s="18">
        <f>E10- D10</f>
        <v>-498</v>
      </c>
      <c r="G10" s="19">
        <f>(E10- D10)/D10</f>
        <v>-1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13979.95</v>
      </c>
      <c r="C11" s="18">
        <v>27325.55</v>
      </c>
      <c r="D11" s="18">
        <v>4344.34</v>
      </c>
      <c r="E11" s="18">
        <v>41059.33</v>
      </c>
      <c r="F11" s="18">
        <f>E11- D11</f>
        <v>36714.990000000005</v>
      </c>
      <c r="G11" s="19">
        <f>(E11- D11)/D11</f>
        <v>8.451223891316058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114</v>
      </c>
      <c r="C12" s="18">
        <v>3911.29</v>
      </c>
      <c r="D12" s="18">
        <v>321.57</v>
      </c>
      <c r="E12" s="18">
        <v>0</v>
      </c>
      <c r="F12" s="18">
        <f>E12- D12</f>
        <v>-321.57</v>
      </c>
      <c r="G12" s="19">
        <f>(E12- D12)/D12</f>
        <v>-1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13.67</v>
      </c>
      <c r="C13" s="18">
        <v>736</v>
      </c>
      <c r="D13" s="18">
        <v>-92.04</v>
      </c>
      <c r="E13" s="18">
        <v>1180.17</v>
      </c>
      <c r="F13" s="18">
        <f>E13- D13</f>
        <v>1272.21</v>
      </c>
      <c r="G13" s="19">
        <f>(E13- D13)/D13</f>
        <v>-13.822359843546284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17535.990000000002</v>
      </c>
      <c r="C14" s="18">
        <v>21016.69</v>
      </c>
      <c r="D14" s="18">
        <v>19174.009999999998</v>
      </c>
      <c r="E14" s="18">
        <v>19848.82</v>
      </c>
      <c r="F14" s="18">
        <f>E14- D14</f>
        <v>674.81000000000131</v>
      </c>
      <c r="G14" s="19">
        <f>(E14- D14)/D14</f>
        <v>3.519399437050473E-2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9919.01</v>
      </c>
      <c r="C15" s="18">
        <v>4391</v>
      </c>
      <c r="D15" s="18">
        <v>28632.43</v>
      </c>
      <c r="E15" s="18">
        <v>17563.169999999998</v>
      </c>
      <c r="F15" s="18">
        <f>E15- D15</f>
        <v>-11069.260000000002</v>
      </c>
      <c r="G15" s="19">
        <f>(E15- D15)/D15</f>
        <v>-0.38659869246165979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1478.11</v>
      </c>
      <c r="C16" s="18">
        <v>905.99</v>
      </c>
      <c r="D16" s="18">
        <v>2771.07</v>
      </c>
      <c r="E16" s="18">
        <v>3186.76</v>
      </c>
      <c r="F16" s="18">
        <f>E16- D16</f>
        <v>415.69000000000005</v>
      </c>
      <c r="G16" s="19">
        <f>(E16- D16)/D16</f>
        <v>0.15001064570725389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170.66</v>
      </c>
      <c r="C17" s="18">
        <v>178.71</v>
      </c>
      <c r="D17" s="18">
        <v>756.35</v>
      </c>
      <c r="E17" s="18">
        <v>864.43</v>
      </c>
      <c r="F17" s="18">
        <f>E17- D17</f>
        <v>108.07999999999993</v>
      </c>
      <c r="G17" s="19">
        <f>(E17- D17)/D17</f>
        <v>0.14289680703378055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66</v>
      </c>
      <c r="B18" s="18">
        <v>899.95</v>
      </c>
      <c r="C18" s="18">
        <v>1721.22</v>
      </c>
      <c r="D18" s="18">
        <v>1590.89</v>
      </c>
      <c r="E18" s="18">
        <v>1828.23</v>
      </c>
      <c r="F18" s="18">
        <f>E18- D18</f>
        <v>237.33999999999992</v>
      </c>
      <c r="G18" s="19">
        <f>(E18- D18)/D18</f>
        <v>0.14918693310034001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67</v>
      </c>
      <c r="B19" s="18">
        <v>0</v>
      </c>
      <c r="C19" s="18">
        <v>0</v>
      </c>
      <c r="D19" s="18">
        <v>169.99</v>
      </c>
      <c r="E19" s="18">
        <v>0</v>
      </c>
      <c r="F19" s="18">
        <f>E19- D19</f>
        <v>-169.99</v>
      </c>
      <c r="G19" s="19">
        <f>(E19- D19)/D19</f>
        <v>-1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68</v>
      </c>
      <c r="B20" s="18">
        <v>0</v>
      </c>
      <c r="C20" s="18">
        <v>0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69</v>
      </c>
      <c r="B21" s="18">
        <v>163.99</v>
      </c>
      <c r="C21" s="18">
        <v>0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70</v>
      </c>
      <c r="B22" s="18">
        <v>3247.73</v>
      </c>
      <c r="C22" s="18">
        <v>3379.81</v>
      </c>
      <c r="D22" s="18">
        <v>3572.62</v>
      </c>
      <c r="E22" s="18">
        <v>131.63999999999999</v>
      </c>
      <c r="F22" s="18">
        <f>E22- D22</f>
        <v>-3440.98</v>
      </c>
      <c r="G22" s="19">
        <f>(E22- D22)/D22</f>
        <v>-0.963153092128466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71</v>
      </c>
      <c r="B23" s="18">
        <v>50752.91</v>
      </c>
      <c r="C23" s="18">
        <v>50274.01</v>
      </c>
      <c r="D23" s="18">
        <v>51181</v>
      </c>
      <c r="E23" s="18">
        <v>51439.34</v>
      </c>
      <c r="F23" s="18">
        <f>E23- D23</f>
        <v>258.33999999999651</v>
      </c>
      <c r="G23" s="19">
        <f>(E23- D23)/D23</f>
        <v>5.0475762489985837E-3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72</v>
      </c>
      <c r="B24" s="18">
        <v>110658.49</v>
      </c>
      <c r="C24" s="18">
        <v>143868.79999999999</v>
      </c>
      <c r="D24" s="18">
        <v>170761.36</v>
      </c>
      <c r="E24" s="18">
        <v>184723.78</v>
      </c>
      <c r="F24" s="18">
        <f>E24- D24</f>
        <v>13962.420000000013</v>
      </c>
      <c r="G24" s="19">
        <f>(E24- D24)/D24</f>
        <v>8.1765687506822463E-2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31</v>
      </c>
      <c r="B25" s="24">
        <f>SUM(B8:B24)</f>
        <v>239937.86000000002</v>
      </c>
      <c r="C25" s="24">
        <f>SUM(C8:C24)</f>
        <v>286446.04000000004</v>
      </c>
      <c r="D25" s="24">
        <f>SUM(D8:D24)</f>
        <v>312830.90000000002</v>
      </c>
      <c r="E25" s="24">
        <f>SUM(E8:E24)</f>
        <v>355383.67999999993</v>
      </c>
      <c r="F25" s="24">
        <f>SUM(F8:F24)</f>
        <v>42552.780000000013</v>
      </c>
      <c r="G25" s="25">
        <f>(E25- D25)/D25</f>
        <v>0.13602486199413136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32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33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34</v>
      </c>
      <c r="B28" s="18">
        <v>201247.85</v>
      </c>
      <c r="C28" s="18">
        <v>231086.03</v>
      </c>
      <c r="D28" s="18">
        <v>239619.78</v>
      </c>
      <c r="E28" s="18">
        <v>267705.46000000002</v>
      </c>
      <c r="F28" s="18">
        <f>E28- D28</f>
        <v>28085.680000000022</v>
      </c>
      <c r="G28" s="19">
        <f>(E28- D28)/D28</f>
        <v>0.11720935558825746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35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31</v>
      </c>
      <c r="B30" s="27">
        <f>SUM(B27:B29)</f>
        <v>201247.85</v>
      </c>
      <c r="C30" s="27">
        <f>SUM(C27:C29)</f>
        <v>231086.03</v>
      </c>
      <c r="D30" s="27">
        <f>SUM(D27:D29)</f>
        <v>239619.78</v>
      </c>
      <c r="E30" s="27">
        <f>SUM(E27:E29)</f>
        <v>267705.46000000002</v>
      </c>
      <c r="F30" s="27">
        <f>SUM(F27:F29)</f>
        <v>28085.680000000022</v>
      </c>
      <c r="G30" s="28">
        <f>(E30- D30)/D30</f>
        <v>0.11720935558825746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36</v>
      </c>
      <c r="B33" s="3" t="s">
        <v>37</v>
      </c>
      <c r="C33" s="3" t="s">
        <v>38</v>
      </c>
      <c r="D33" s="3" t="s">
        <v>39</v>
      </c>
      <c r="E33" s="3" t="s">
        <v>40</v>
      </c>
      <c r="F33" s="3" t="s">
        <v>41</v>
      </c>
      <c r="G33" s="3" t="s">
        <v>42</v>
      </c>
      <c r="H33" s="3" t="s">
        <v>43</v>
      </c>
      <c r="I33" s="3" t="s">
        <v>44</v>
      </c>
      <c r="J33" s="3" t="s">
        <v>45</v>
      </c>
    </row>
    <row r="34" spans="1:10" ht="36.950000000000003" customHeight="1" x14ac:dyDescent="0.2">
      <c r="A34" s="6" t="s">
        <v>73</v>
      </c>
      <c r="B34" s="7" t="s">
        <v>47</v>
      </c>
      <c r="C34" s="7" t="s">
        <v>48</v>
      </c>
      <c r="D34" s="7" t="s">
        <v>49</v>
      </c>
      <c r="E34" s="7" t="s">
        <v>50</v>
      </c>
      <c r="F34" s="7" t="s">
        <v>51</v>
      </c>
      <c r="G34" s="7" t="s">
        <v>52</v>
      </c>
      <c r="H34" s="7" t="s">
        <v>53</v>
      </c>
      <c r="I34" s="7" t="s">
        <v>52</v>
      </c>
      <c r="J34" s="8" t="s">
        <v>54</v>
      </c>
    </row>
    <row r="35" spans="1:10" ht="13.5" customHeight="1" x14ac:dyDescent="0.2">
      <c r="A35" s="9" t="s">
        <v>56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57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58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59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60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61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62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63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64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65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66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67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68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69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70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71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72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31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32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33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34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35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31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9E8F-AE7C-4FE2-A173-98603FDEE6A4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20000</v>
      </c>
      <c r="C8" s="11">
        <v>2942.49</v>
      </c>
      <c r="D8" s="11">
        <v>11999.25</v>
      </c>
      <c r="E8" s="11">
        <v>5000</v>
      </c>
      <c r="F8" s="11">
        <f>E8- D8</f>
        <v>-6999.25</v>
      </c>
      <c r="G8" s="14">
        <f>(E8- D8)/D8</f>
        <v>-0.58330729003896076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0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0</v>
      </c>
      <c r="D10" s="18">
        <v>0</v>
      </c>
      <c r="E10" s="18">
        <v>4358261.83</v>
      </c>
      <c r="F10" s="18">
        <f>E10- D10</f>
        <v>4358261.83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31</v>
      </c>
      <c r="B11" s="24">
        <f>SUM(B8:B10)</f>
        <v>20000</v>
      </c>
      <c r="C11" s="24">
        <f>SUM(C8:C10)</f>
        <v>2942.49</v>
      </c>
      <c r="D11" s="24">
        <f>SUM(D8:D10)</f>
        <v>11999.25</v>
      </c>
      <c r="E11" s="24">
        <f>SUM(E8:E10)</f>
        <v>4363261.83</v>
      </c>
      <c r="F11" s="24">
        <f>SUM(F8:F10)</f>
        <v>4351262.58</v>
      </c>
      <c r="G11" s="25">
        <f>(E11- D11)/D11</f>
        <v>362.62787924245265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32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0</v>
      </c>
      <c r="C14" s="18">
        <v>0</v>
      </c>
      <c r="D14" s="18">
        <v>0</v>
      </c>
      <c r="E14" s="18">
        <v>4358261.83</v>
      </c>
      <c r="F14" s="18">
        <f>E14- D14</f>
        <v>4358261.83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31</v>
      </c>
      <c r="B16" s="27">
        <f>SUM(B13:B15)</f>
        <v>0</v>
      </c>
      <c r="C16" s="27">
        <f>SUM(C13:C15)</f>
        <v>0</v>
      </c>
      <c r="D16" s="27">
        <f>SUM(D13:D15)</f>
        <v>0</v>
      </c>
      <c r="E16" s="27">
        <f>SUM(E13:E15)</f>
        <v>4358261.83</v>
      </c>
      <c r="F16" s="27">
        <f>SUM(F13:F15)</f>
        <v>4358261.83</v>
      </c>
      <c r="G16" s="28" t="e">
        <f>(E16- D16)/D16</f>
        <v>#DIV/0!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H19" s="3" t="s">
        <v>43</v>
      </c>
      <c r="I19" s="3" t="s">
        <v>44</v>
      </c>
      <c r="J19" s="3" t="s">
        <v>45</v>
      </c>
    </row>
    <row r="20" spans="1:10" ht="36.950000000000003" customHeight="1" x14ac:dyDescent="0.2">
      <c r="A20" s="6" t="s">
        <v>46</v>
      </c>
      <c r="B20" s="7" t="s">
        <v>47</v>
      </c>
      <c r="C20" s="7" t="s">
        <v>48</v>
      </c>
      <c r="D20" s="7" t="s">
        <v>49</v>
      </c>
      <c r="E20" s="7" t="s">
        <v>50</v>
      </c>
      <c r="F20" s="7" t="s">
        <v>51</v>
      </c>
      <c r="G20" s="7" t="s">
        <v>52</v>
      </c>
      <c r="H20" s="7" t="s">
        <v>53</v>
      </c>
      <c r="I20" s="7" t="s">
        <v>52</v>
      </c>
      <c r="J20" s="8" t="s">
        <v>54</v>
      </c>
    </row>
    <row r="21" spans="1:10" ht="13.5" customHeight="1" x14ac:dyDescent="0.2">
      <c r="A21" s="9" t="s">
        <v>28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29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30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31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34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35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31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Office of Energy &amp; Mineral (OE)</vt:lpstr>
      <vt:lpstr>Office of Energy &amp; Mineral 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2023-08-10T20:11:33Z</dcterms:created>
  <dcterms:modified xsi:type="dcterms:W3CDTF">2023-08-10T20:11:51Z</dcterms:modified>
</cp:coreProperties>
</file>