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4C00B741-BECA-4002-97A4-BBF05FC1FB7E}" xr6:coauthVersionLast="47" xr6:coauthVersionMax="47" xr10:uidLastSave="{00000000-0000-0000-0000-000000000000}"/>
  <bookViews>
    <workbookView xWindow="1170" yWindow="1170" windowWidth="21600" windowHeight="11385" xr2:uid="{643458E2-2CF8-4DCC-9FEC-C406BA919034}"/>
  </bookViews>
  <sheets>
    <sheet name="Document Services(OE)" sheetId="17" r:id="rId1"/>
    <sheet name="Bond Payments(OE)" sheetId="15" r:id="rId2"/>
    <sheet name="Management Services(OE)" sheetId="13" r:id="rId3"/>
    <sheet name="Purchasing(OE)" sheetId="11" r:id="rId4"/>
    <sheet name="Purchasing(TB)" sheetId="10" r:id="rId5"/>
    <sheet name="Capitol Commission(OE)" sheetId="9" r:id="rId6"/>
    <sheet name="Insurance Management(OE)" sheetId="7" r:id="rId7"/>
    <sheet name="Insurance Management(TB)" sheetId="6" r:id="rId8"/>
    <sheet name="Permanent Building Fund(OE)" sheetId="5" r:id="rId9"/>
    <sheet name="Public Works(OE)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7" l="1"/>
  <c r="G54" i="17"/>
  <c r="J58" i="17"/>
  <c r="I58" i="17"/>
  <c r="G58" i="17"/>
  <c r="E58" i="17"/>
  <c r="B58" i="17"/>
  <c r="J57" i="17"/>
  <c r="I57" i="17"/>
  <c r="G57" i="17"/>
  <c r="E57" i="17"/>
  <c r="B57" i="17"/>
  <c r="J56" i="17"/>
  <c r="I56" i="17"/>
  <c r="G56" i="17"/>
  <c r="E56" i="17"/>
  <c r="B56" i="17"/>
  <c r="J53" i="17"/>
  <c r="I53" i="17"/>
  <c r="G53" i="17"/>
  <c r="E53" i="17"/>
  <c r="B53" i="17"/>
  <c r="J52" i="17"/>
  <c r="I52" i="17"/>
  <c r="G52" i="17"/>
  <c r="E52" i="17"/>
  <c r="B52" i="17"/>
  <c r="J51" i="17"/>
  <c r="I51" i="17"/>
  <c r="G51" i="17"/>
  <c r="E51" i="17"/>
  <c r="B51" i="17"/>
  <c r="J50" i="17"/>
  <c r="I50" i="17"/>
  <c r="G50" i="17"/>
  <c r="E50" i="17"/>
  <c r="B50" i="17"/>
  <c r="J49" i="17"/>
  <c r="I49" i="17"/>
  <c r="G49" i="17"/>
  <c r="E49" i="17"/>
  <c r="B49" i="17"/>
  <c r="J48" i="17"/>
  <c r="I48" i="17"/>
  <c r="G48" i="17"/>
  <c r="E48" i="17"/>
  <c r="B48" i="17"/>
  <c r="J47" i="17"/>
  <c r="I47" i="17"/>
  <c r="G47" i="17"/>
  <c r="E47" i="17"/>
  <c r="B47" i="17"/>
  <c r="J46" i="17"/>
  <c r="I46" i="17"/>
  <c r="G46" i="17"/>
  <c r="E46" i="17"/>
  <c r="B46" i="17"/>
  <c r="J45" i="17"/>
  <c r="I45" i="17"/>
  <c r="G45" i="17"/>
  <c r="E45" i="17"/>
  <c r="B45" i="17"/>
  <c r="J44" i="17"/>
  <c r="I44" i="17"/>
  <c r="G44" i="17"/>
  <c r="E44" i="17"/>
  <c r="B44" i="17"/>
  <c r="J43" i="17"/>
  <c r="I43" i="17"/>
  <c r="G43" i="17"/>
  <c r="E43" i="17"/>
  <c r="B43" i="17"/>
  <c r="J42" i="17"/>
  <c r="I42" i="17"/>
  <c r="G42" i="17"/>
  <c r="E42" i="17"/>
  <c r="B42" i="17"/>
  <c r="J41" i="17"/>
  <c r="I41" i="17"/>
  <c r="G41" i="17"/>
  <c r="E41" i="17"/>
  <c r="B41" i="17"/>
  <c r="J40" i="17"/>
  <c r="I40" i="17"/>
  <c r="G40" i="17"/>
  <c r="E40" i="17"/>
  <c r="B40" i="17"/>
  <c r="J39" i="17"/>
  <c r="I39" i="17"/>
  <c r="G39" i="17"/>
  <c r="E39" i="17"/>
  <c r="B39" i="17"/>
  <c r="J38" i="17"/>
  <c r="I38" i="17"/>
  <c r="G38" i="17"/>
  <c r="E38" i="17"/>
  <c r="B38" i="17"/>
  <c r="J37" i="17"/>
  <c r="I37" i="17"/>
  <c r="G37" i="17"/>
  <c r="E37" i="17"/>
  <c r="B37" i="17"/>
  <c r="J36" i="17"/>
  <c r="I36" i="17"/>
  <c r="G36" i="17"/>
  <c r="E36" i="17"/>
  <c r="B36" i="17"/>
  <c r="H59" i="17"/>
  <c r="E59" i="17"/>
  <c r="D59" i="17"/>
  <c r="C59" i="17"/>
  <c r="B59" i="17"/>
  <c r="J59" i="17"/>
  <c r="F59" i="17"/>
  <c r="H54" i="17"/>
  <c r="D54" i="17"/>
  <c r="C54" i="17"/>
  <c r="B54" i="17"/>
  <c r="F54" i="17"/>
  <c r="J31" i="17"/>
  <c r="H31" i="17"/>
  <c r="G31" i="17"/>
  <c r="F31" i="17"/>
  <c r="E31" i="17"/>
  <c r="D31" i="17"/>
  <c r="C31" i="17"/>
  <c r="B31" i="17"/>
  <c r="J26" i="17"/>
  <c r="H26" i="17"/>
  <c r="E26" i="17"/>
  <c r="D26" i="17"/>
  <c r="C26" i="17"/>
  <c r="B26" i="17"/>
  <c r="J30" i="17"/>
  <c r="G30" i="17"/>
  <c r="F30" i="17"/>
  <c r="J29" i="17"/>
  <c r="G29" i="17"/>
  <c r="F29" i="17"/>
  <c r="J28" i="17"/>
  <c r="G28" i="17"/>
  <c r="F28" i="17"/>
  <c r="J25" i="17"/>
  <c r="G25" i="17"/>
  <c r="F25" i="17"/>
  <c r="J24" i="17"/>
  <c r="G24" i="17"/>
  <c r="F24" i="17"/>
  <c r="J23" i="17"/>
  <c r="G23" i="17"/>
  <c r="F23" i="17"/>
  <c r="J22" i="17"/>
  <c r="G22" i="17"/>
  <c r="F22" i="17"/>
  <c r="J21" i="17"/>
  <c r="G21" i="17"/>
  <c r="F21" i="17"/>
  <c r="J20" i="17"/>
  <c r="G20" i="17"/>
  <c r="F20" i="17"/>
  <c r="J19" i="17"/>
  <c r="G19" i="17"/>
  <c r="F19" i="17"/>
  <c r="J18" i="17"/>
  <c r="G18" i="17"/>
  <c r="F18" i="17"/>
  <c r="J17" i="17"/>
  <c r="G17" i="17"/>
  <c r="F17" i="17"/>
  <c r="J16" i="17"/>
  <c r="G16" i="17"/>
  <c r="F16" i="17"/>
  <c r="J15" i="17"/>
  <c r="G15" i="17"/>
  <c r="F15" i="17"/>
  <c r="J14" i="17"/>
  <c r="G14" i="17"/>
  <c r="F14" i="17"/>
  <c r="J13" i="17"/>
  <c r="G13" i="17"/>
  <c r="F13" i="17"/>
  <c r="J12" i="17"/>
  <c r="G12" i="17"/>
  <c r="F12" i="17"/>
  <c r="J11" i="17"/>
  <c r="G11" i="17"/>
  <c r="F11" i="17"/>
  <c r="J10" i="17"/>
  <c r="G10" i="17"/>
  <c r="F10" i="17"/>
  <c r="J9" i="17"/>
  <c r="G9" i="17"/>
  <c r="F9" i="17"/>
  <c r="J8" i="17"/>
  <c r="G8" i="17"/>
  <c r="F8" i="17"/>
  <c r="G25" i="15"/>
  <c r="G20" i="15"/>
  <c r="J24" i="15"/>
  <c r="I24" i="15"/>
  <c r="G24" i="15"/>
  <c r="E24" i="15"/>
  <c r="E25" i="15" s="1"/>
  <c r="B24" i="15"/>
  <c r="J23" i="15"/>
  <c r="I23" i="15"/>
  <c r="G23" i="15"/>
  <c r="E23" i="15"/>
  <c r="B23" i="15"/>
  <c r="J22" i="15"/>
  <c r="I22" i="15"/>
  <c r="G22" i="15"/>
  <c r="E22" i="15"/>
  <c r="B22" i="15"/>
  <c r="J19" i="15"/>
  <c r="I19" i="15"/>
  <c r="G19" i="15"/>
  <c r="E19" i="15"/>
  <c r="B19" i="15"/>
  <c r="H25" i="15"/>
  <c r="D25" i="15"/>
  <c r="C25" i="15"/>
  <c r="B25" i="15"/>
  <c r="F25" i="15"/>
  <c r="H20" i="15"/>
  <c r="F20" i="15"/>
  <c r="E20" i="15"/>
  <c r="D20" i="15"/>
  <c r="C20" i="15"/>
  <c r="B20" i="15"/>
  <c r="J20" i="15"/>
  <c r="J14" i="15"/>
  <c r="H14" i="15"/>
  <c r="E14" i="15"/>
  <c r="D14" i="15"/>
  <c r="C14" i="15"/>
  <c r="B14" i="15"/>
  <c r="J9" i="15"/>
  <c r="H9" i="15"/>
  <c r="E9" i="15"/>
  <c r="D9" i="15"/>
  <c r="C9" i="15"/>
  <c r="B9" i="15"/>
  <c r="J13" i="15"/>
  <c r="G13" i="15"/>
  <c r="F13" i="15"/>
  <c r="J12" i="15"/>
  <c r="G12" i="15"/>
  <c r="F12" i="15"/>
  <c r="F14" i="15" s="1"/>
  <c r="J11" i="15"/>
  <c r="G11" i="15"/>
  <c r="F11" i="15"/>
  <c r="J8" i="15"/>
  <c r="G8" i="15"/>
  <c r="F8" i="15"/>
  <c r="F9" i="15" s="1"/>
  <c r="G53" i="13"/>
  <c r="G48" i="13"/>
  <c r="J52" i="13"/>
  <c r="I52" i="13"/>
  <c r="G52" i="13"/>
  <c r="E52" i="13"/>
  <c r="B52" i="13"/>
  <c r="J51" i="13"/>
  <c r="I51" i="13"/>
  <c r="G51" i="13"/>
  <c r="E51" i="13"/>
  <c r="B51" i="13"/>
  <c r="J50" i="13"/>
  <c r="I50" i="13"/>
  <c r="G50" i="13"/>
  <c r="E50" i="13"/>
  <c r="B50" i="13"/>
  <c r="J47" i="13"/>
  <c r="I47" i="13"/>
  <c r="G47" i="13"/>
  <c r="E47" i="13"/>
  <c r="B47" i="13"/>
  <c r="J46" i="13"/>
  <c r="I46" i="13"/>
  <c r="G46" i="13"/>
  <c r="E46" i="13"/>
  <c r="B46" i="13"/>
  <c r="J45" i="13"/>
  <c r="I45" i="13"/>
  <c r="G45" i="13"/>
  <c r="E45" i="13"/>
  <c r="B45" i="13"/>
  <c r="J44" i="13"/>
  <c r="I44" i="13"/>
  <c r="G44" i="13"/>
  <c r="E44" i="13"/>
  <c r="B44" i="13"/>
  <c r="J43" i="13"/>
  <c r="I43" i="13"/>
  <c r="G43" i="13"/>
  <c r="E43" i="13"/>
  <c r="B43" i="13"/>
  <c r="J42" i="13"/>
  <c r="I42" i="13"/>
  <c r="G42" i="13"/>
  <c r="E42" i="13"/>
  <c r="B42" i="13"/>
  <c r="J41" i="13"/>
  <c r="I41" i="13"/>
  <c r="G41" i="13"/>
  <c r="E41" i="13"/>
  <c r="B41" i="13"/>
  <c r="J40" i="13"/>
  <c r="I40" i="13"/>
  <c r="G40" i="13"/>
  <c r="E40" i="13"/>
  <c r="B40" i="13"/>
  <c r="J39" i="13"/>
  <c r="I39" i="13"/>
  <c r="G39" i="13"/>
  <c r="E39" i="13"/>
  <c r="B39" i="13"/>
  <c r="J38" i="13"/>
  <c r="I38" i="13"/>
  <c r="G38" i="13"/>
  <c r="E38" i="13"/>
  <c r="B38" i="13"/>
  <c r="J37" i="13"/>
  <c r="I37" i="13"/>
  <c r="G37" i="13"/>
  <c r="E37" i="13"/>
  <c r="B37" i="13"/>
  <c r="J36" i="13"/>
  <c r="I36" i="13"/>
  <c r="G36" i="13"/>
  <c r="E36" i="13"/>
  <c r="B36" i="13"/>
  <c r="J35" i="13"/>
  <c r="I35" i="13"/>
  <c r="G35" i="13"/>
  <c r="E35" i="13"/>
  <c r="B35" i="13"/>
  <c r="J34" i="13"/>
  <c r="I34" i="13"/>
  <c r="G34" i="13"/>
  <c r="E34" i="13"/>
  <c r="B34" i="13"/>
  <c r="J33" i="13"/>
  <c r="I33" i="13"/>
  <c r="G33" i="13"/>
  <c r="E33" i="13"/>
  <c r="B33" i="13"/>
  <c r="H53" i="13"/>
  <c r="E53" i="13"/>
  <c r="D53" i="13"/>
  <c r="C53" i="13"/>
  <c r="B53" i="13"/>
  <c r="J53" i="13"/>
  <c r="F53" i="13"/>
  <c r="H48" i="13"/>
  <c r="D48" i="13"/>
  <c r="C48" i="13"/>
  <c r="F48" i="13"/>
  <c r="J28" i="13"/>
  <c r="H28" i="13"/>
  <c r="E28" i="13"/>
  <c r="D28" i="13"/>
  <c r="G28" i="13" s="1"/>
  <c r="C28" i="13"/>
  <c r="B28" i="13"/>
  <c r="J23" i="13"/>
  <c r="H23" i="13"/>
  <c r="E23" i="13"/>
  <c r="D23" i="13"/>
  <c r="C23" i="13"/>
  <c r="B23" i="13"/>
  <c r="J27" i="13"/>
  <c r="G27" i="13"/>
  <c r="F27" i="13"/>
  <c r="J26" i="13"/>
  <c r="G26" i="13"/>
  <c r="F26" i="13"/>
  <c r="J25" i="13"/>
  <c r="G25" i="13"/>
  <c r="F25" i="13"/>
  <c r="J22" i="13"/>
  <c r="G22" i="13"/>
  <c r="F22" i="13"/>
  <c r="J21" i="13"/>
  <c r="G21" i="13"/>
  <c r="F21" i="13"/>
  <c r="J20" i="13"/>
  <c r="G20" i="13"/>
  <c r="F20" i="13"/>
  <c r="J19" i="13"/>
  <c r="G19" i="13"/>
  <c r="F19" i="13"/>
  <c r="J18" i="13"/>
  <c r="G18" i="13"/>
  <c r="F18" i="13"/>
  <c r="J17" i="13"/>
  <c r="G17" i="13"/>
  <c r="F17" i="13"/>
  <c r="J16" i="13"/>
  <c r="G16" i="13"/>
  <c r="F16" i="13"/>
  <c r="J15" i="13"/>
  <c r="G15" i="13"/>
  <c r="F15" i="13"/>
  <c r="J14" i="13"/>
  <c r="G14" i="13"/>
  <c r="F14" i="13"/>
  <c r="J13" i="13"/>
  <c r="G13" i="13"/>
  <c r="F13" i="13"/>
  <c r="J12" i="13"/>
  <c r="G12" i="13"/>
  <c r="F12" i="13"/>
  <c r="J11" i="13"/>
  <c r="G11" i="13"/>
  <c r="F11" i="13"/>
  <c r="J10" i="13"/>
  <c r="G10" i="13"/>
  <c r="F10" i="13"/>
  <c r="J9" i="13"/>
  <c r="G9" i="13"/>
  <c r="F9" i="13"/>
  <c r="J8" i="13"/>
  <c r="G8" i="13"/>
  <c r="F8" i="13"/>
  <c r="G59" i="11"/>
  <c r="G54" i="11"/>
  <c r="J58" i="11"/>
  <c r="I58" i="11"/>
  <c r="G58" i="11"/>
  <c r="E58" i="11"/>
  <c r="B58" i="11"/>
  <c r="J57" i="11"/>
  <c r="I57" i="11"/>
  <c r="G57" i="11"/>
  <c r="E57" i="11"/>
  <c r="B57" i="11"/>
  <c r="J56" i="11"/>
  <c r="I56" i="11"/>
  <c r="G56" i="11"/>
  <c r="E56" i="11"/>
  <c r="B56" i="11"/>
  <c r="J53" i="11"/>
  <c r="I53" i="11"/>
  <c r="G53" i="11"/>
  <c r="E53" i="11"/>
  <c r="B53" i="11"/>
  <c r="J52" i="11"/>
  <c r="I52" i="11"/>
  <c r="G52" i="11"/>
  <c r="E52" i="11"/>
  <c r="B52" i="11"/>
  <c r="J51" i="11"/>
  <c r="I51" i="11"/>
  <c r="G51" i="11"/>
  <c r="E51" i="11"/>
  <c r="B51" i="11"/>
  <c r="J50" i="11"/>
  <c r="I50" i="11"/>
  <c r="G50" i="11"/>
  <c r="E50" i="11"/>
  <c r="B50" i="11"/>
  <c r="J49" i="11"/>
  <c r="I49" i="11"/>
  <c r="G49" i="11"/>
  <c r="E49" i="11"/>
  <c r="B49" i="11"/>
  <c r="J48" i="11"/>
  <c r="I48" i="11"/>
  <c r="G48" i="11"/>
  <c r="E48" i="11"/>
  <c r="B48" i="11"/>
  <c r="J47" i="11"/>
  <c r="I47" i="11"/>
  <c r="G47" i="11"/>
  <c r="E47" i="11"/>
  <c r="B47" i="11"/>
  <c r="J46" i="11"/>
  <c r="I46" i="11"/>
  <c r="G46" i="11"/>
  <c r="E46" i="11"/>
  <c r="B46" i="11"/>
  <c r="J45" i="11"/>
  <c r="I45" i="11"/>
  <c r="G45" i="11"/>
  <c r="E45" i="11"/>
  <c r="B45" i="11"/>
  <c r="J44" i="11"/>
  <c r="I44" i="11"/>
  <c r="G44" i="11"/>
  <c r="E44" i="11"/>
  <c r="B44" i="11"/>
  <c r="J43" i="11"/>
  <c r="I43" i="11"/>
  <c r="G43" i="11"/>
  <c r="E43" i="11"/>
  <c r="B43" i="11"/>
  <c r="J42" i="11"/>
  <c r="I42" i="11"/>
  <c r="G42" i="11"/>
  <c r="E42" i="11"/>
  <c r="B42" i="11"/>
  <c r="J41" i="11"/>
  <c r="I41" i="11"/>
  <c r="G41" i="11"/>
  <c r="E41" i="11"/>
  <c r="B41" i="11"/>
  <c r="J40" i="11"/>
  <c r="I40" i="11"/>
  <c r="G40" i="11"/>
  <c r="E40" i="11"/>
  <c r="B40" i="11"/>
  <c r="J39" i="11"/>
  <c r="I39" i="11"/>
  <c r="G39" i="11"/>
  <c r="E39" i="11"/>
  <c r="B39" i="11"/>
  <c r="J38" i="11"/>
  <c r="I38" i="11"/>
  <c r="G38" i="11"/>
  <c r="E38" i="11"/>
  <c r="B38" i="11"/>
  <c r="J37" i="11"/>
  <c r="I37" i="11"/>
  <c r="G37" i="11"/>
  <c r="E37" i="11"/>
  <c r="B37" i="11"/>
  <c r="J36" i="11"/>
  <c r="I36" i="11"/>
  <c r="G36" i="11"/>
  <c r="E36" i="11"/>
  <c r="B36" i="11"/>
  <c r="H59" i="11"/>
  <c r="E59" i="11"/>
  <c r="D59" i="11"/>
  <c r="C59" i="11"/>
  <c r="B59" i="11"/>
  <c r="J59" i="11"/>
  <c r="F59" i="11"/>
  <c r="H54" i="11"/>
  <c r="D54" i="11"/>
  <c r="C54" i="11"/>
  <c r="F54" i="11"/>
  <c r="J31" i="11"/>
  <c r="H31" i="11"/>
  <c r="F31" i="11"/>
  <c r="E31" i="11"/>
  <c r="D31" i="11"/>
  <c r="G31" i="11" s="1"/>
  <c r="C31" i="11"/>
  <c r="B31" i="11"/>
  <c r="J26" i="11"/>
  <c r="H26" i="11"/>
  <c r="E26" i="11"/>
  <c r="D26" i="11"/>
  <c r="C26" i="11"/>
  <c r="B26" i="11"/>
  <c r="J30" i="11"/>
  <c r="G30" i="11"/>
  <c r="F30" i="11"/>
  <c r="J29" i="11"/>
  <c r="G29" i="11"/>
  <c r="F29" i="11"/>
  <c r="J28" i="11"/>
  <c r="G28" i="11"/>
  <c r="F28" i="11"/>
  <c r="J25" i="11"/>
  <c r="G25" i="11"/>
  <c r="F25" i="11"/>
  <c r="J24" i="11"/>
  <c r="G24" i="11"/>
  <c r="F24" i="11"/>
  <c r="J23" i="11"/>
  <c r="G23" i="11"/>
  <c r="F23" i="11"/>
  <c r="J22" i="11"/>
  <c r="G22" i="11"/>
  <c r="F22" i="11"/>
  <c r="J21" i="11"/>
  <c r="G21" i="11"/>
  <c r="F21" i="11"/>
  <c r="J20" i="11"/>
  <c r="G20" i="11"/>
  <c r="F20" i="11"/>
  <c r="J19" i="11"/>
  <c r="G19" i="11"/>
  <c r="F19" i="11"/>
  <c r="J18" i="11"/>
  <c r="G18" i="11"/>
  <c r="F18" i="11"/>
  <c r="J17" i="11"/>
  <c r="G17" i="11"/>
  <c r="F17" i="11"/>
  <c r="J16" i="11"/>
  <c r="G16" i="11"/>
  <c r="F16" i="11"/>
  <c r="J15" i="11"/>
  <c r="G15" i="11"/>
  <c r="F15" i="11"/>
  <c r="J14" i="11"/>
  <c r="G14" i="11"/>
  <c r="F14" i="11"/>
  <c r="J13" i="11"/>
  <c r="G13" i="11"/>
  <c r="F13" i="11"/>
  <c r="J12" i="11"/>
  <c r="G12" i="11"/>
  <c r="F12" i="11"/>
  <c r="J11" i="11"/>
  <c r="G11" i="11"/>
  <c r="F11" i="11"/>
  <c r="J10" i="11"/>
  <c r="G10" i="11"/>
  <c r="F10" i="11"/>
  <c r="J9" i="11"/>
  <c r="G9" i="11"/>
  <c r="F9" i="11"/>
  <c r="J8" i="11"/>
  <c r="G8" i="11"/>
  <c r="F8" i="11"/>
  <c r="G25" i="10"/>
  <c r="G20" i="10"/>
  <c r="J24" i="10"/>
  <c r="I24" i="10"/>
  <c r="G24" i="10"/>
  <c r="E24" i="10"/>
  <c r="E25" i="10" s="1"/>
  <c r="B24" i="10"/>
  <c r="J23" i="10"/>
  <c r="I23" i="10"/>
  <c r="G23" i="10"/>
  <c r="E23" i="10"/>
  <c r="B23" i="10"/>
  <c r="J22" i="10"/>
  <c r="I22" i="10"/>
  <c r="G22" i="10"/>
  <c r="E22" i="10"/>
  <c r="B22" i="10"/>
  <c r="J19" i="10"/>
  <c r="I19" i="10"/>
  <c r="G19" i="10"/>
  <c r="E19" i="10"/>
  <c r="B19" i="10"/>
  <c r="H25" i="10"/>
  <c r="D25" i="10"/>
  <c r="C25" i="10"/>
  <c r="B25" i="10"/>
  <c r="J25" i="10"/>
  <c r="F25" i="10"/>
  <c r="H20" i="10"/>
  <c r="E20" i="10"/>
  <c r="D20" i="10"/>
  <c r="C20" i="10"/>
  <c r="B20" i="10"/>
  <c r="J20" i="10"/>
  <c r="F20" i="10"/>
  <c r="J14" i="10"/>
  <c r="H14" i="10"/>
  <c r="G14" i="10"/>
  <c r="F14" i="10"/>
  <c r="E14" i="10"/>
  <c r="D14" i="10"/>
  <c r="C14" i="10"/>
  <c r="B14" i="10"/>
  <c r="J9" i="10"/>
  <c r="H9" i="10"/>
  <c r="G9" i="10"/>
  <c r="F9" i="10"/>
  <c r="E9" i="10"/>
  <c r="D9" i="10"/>
  <c r="C9" i="10"/>
  <c r="B9" i="10"/>
  <c r="J13" i="10"/>
  <c r="G13" i="10"/>
  <c r="F13" i="10"/>
  <c r="J12" i="10"/>
  <c r="G12" i="10"/>
  <c r="F12" i="10"/>
  <c r="J11" i="10"/>
  <c r="G11" i="10"/>
  <c r="F11" i="10"/>
  <c r="J8" i="10"/>
  <c r="G8" i="10"/>
  <c r="F8" i="10"/>
  <c r="G39" i="9"/>
  <c r="G34" i="9"/>
  <c r="J38" i="9"/>
  <c r="J39" i="9" s="1"/>
  <c r="I38" i="9"/>
  <c r="G38" i="9"/>
  <c r="E38" i="9"/>
  <c r="B38" i="9"/>
  <c r="J37" i="9"/>
  <c r="I37" i="9"/>
  <c r="G37" i="9"/>
  <c r="E37" i="9"/>
  <c r="B37" i="9"/>
  <c r="J36" i="9"/>
  <c r="I36" i="9"/>
  <c r="G36" i="9"/>
  <c r="E36" i="9"/>
  <c r="B36" i="9"/>
  <c r="J33" i="9"/>
  <c r="I33" i="9"/>
  <c r="G33" i="9"/>
  <c r="E33" i="9"/>
  <c r="B33" i="9"/>
  <c r="J32" i="9"/>
  <c r="I32" i="9"/>
  <c r="G32" i="9"/>
  <c r="E32" i="9"/>
  <c r="B32" i="9"/>
  <c r="J31" i="9"/>
  <c r="I31" i="9"/>
  <c r="G31" i="9"/>
  <c r="E31" i="9"/>
  <c r="B31" i="9"/>
  <c r="J30" i="9"/>
  <c r="I30" i="9"/>
  <c r="G30" i="9"/>
  <c r="E30" i="9"/>
  <c r="B30" i="9"/>
  <c r="J29" i="9"/>
  <c r="I29" i="9"/>
  <c r="G29" i="9"/>
  <c r="E29" i="9"/>
  <c r="B29" i="9"/>
  <c r="J28" i="9"/>
  <c r="I28" i="9"/>
  <c r="G28" i="9"/>
  <c r="E28" i="9"/>
  <c r="B28" i="9"/>
  <c r="J27" i="9"/>
  <c r="I27" i="9"/>
  <c r="G27" i="9"/>
  <c r="E27" i="9"/>
  <c r="B27" i="9"/>
  <c r="J26" i="9"/>
  <c r="I26" i="9"/>
  <c r="G26" i="9"/>
  <c r="E26" i="9"/>
  <c r="B26" i="9"/>
  <c r="B34" i="9" s="1"/>
  <c r="H39" i="9"/>
  <c r="D39" i="9"/>
  <c r="C39" i="9"/>
  <c r="B39" i="9"/>
  <c r="F39" i="9"/>
  <c r="H34" i="9"/>
  <c r="D34" i="9"/>
  <c r="C34" i="9"/>
  <c r="F34" i="9"/>
  <c r="J21" i="9"/>
  <c r="H21" i="9"/>
  <c r="E21" i="9"/>
  <c r="G21" i="9" s="1"/>
  <c r="D21" i="9"/>
  <c r="C21" i="9"/>
  <c r="B21" i="9"/>
  <c r="J16" i="9"/>
  <c r="H16" i="9"/>
  <c r="E16" i="9"/>
  <c r="D16" i="9"/>
  <c r="G16" i="9" s="1"/>
  <c r="C16" i="9"/>
  <c r="B16" i="9"/>
  <c r="J20" i="9"/>
  <c r="G20" i="9"/>
  <c r="F20" i="9"/>
  <c r="J19" i="9"/>
  <c r="G19" i="9"/>
  <c r="F19" i="9"/>
  <c r="F21" i="9" s="1"/>
  <c r="J18" i="9"/>
  <c r="G18" i="9"/>
  <c r="F18" i="9"/>
  <c r="J15" i="9"/>
  <c r="G15" i="9"/>
  <c r="F15" i="9"/>
  <c r="J14" i="9"/>
  <c r="G14" i="9"/>
  <c r="F14" i="9"/>
  <c r="J13" i="9"/>
  <c r="G13" i="9"/>
  <c r="F13" i="9"/>
  <c r="J12" i="9"/>
  <c r="G12" i="9"/>
  <c r="F12" i="9"/>
  <c r="J11" i="9"/>
  <c r="G11" i="9"/>
  <c r="F11" i="9"/>
  <c r="J10" i="9"/>
  <c r="G10" i="9"/>
  <c r="F10" i="9"/>
  <c r="J9" i="9"/>
  <c r="G9" i="9"/>
  <c r="F9" i="9"/>
  <c r="J8" i="9"/>
  <c r="G8" i="9"/>
  <c r="F8" i="9"/>
  <c r="G55" i="7"/>
  <c r="G50" i="7"/>
  <c r="J54" i="7"/>
  <c r="I54" i="7"/>
  <c r="G54" i="7"/>
  <c r="E54" i="7"/>
  <c r="B54" i="7"/>
  <c r="J53" i="7"/>
  <c r="I53" i="7"/>
  <c r="G53" i="7"/>
  <c r="E53" i="7"/>
  <c r="B53" i="7"/>
  <c r="J52" i="7"/>
  <c r="I52" i="7"/>
  <c r="G52" i="7"/>
  <c r="E52" i="7"/>
  <c r="B52" i="7"/>
  <c r="J49" i="7"/>
  <c r="I49" i="7"/>
  <c r="G49" i="7"/>
  <c r="E49" i="7"/>
  <c r="B49" i="7"/>
  <c r="J48" i="7"/>
  <c r="I48" i="7"/>
  <c r="G48" i="7"/>
  <c r="E48" i="7"/>
  <c r="B48" i="7"/>
  <c r="J47" i="7"/>
  <c r="I47" i="7"/>
  <c r="G47" i="7"/>
  <c r="E47" i="7"/>
  <c r="B47" i="7"/>
  <c r="J46" i="7"/>
  <c r="I46" i="7"/>
  <c r="G46" i="7"/>
  <c r="E46" i="7"/>
  <c r="B46" i="7"/>
  <c r="J45" i="7"/>
  <c r="I45" i="7"/>
  <c r="G45" i="7"/>
  <c r="E45" i="7"/>
  <c r="B45" i="7"/>
  <c r="J44" i="7"/>
  <c r="I44" i="7"/>
  <c r="G44" i="7"/>
  <c r="E44" i="7"/>
  <c r="B44" i="7"/>
  <c r="J43" i="7"/>
  <c r="I43" i="7"/>
  <c r="G43" i="7"/>
  <c r="E43" i="7"/>
  <c r="B43" i="7"/>
  <c r="J42" i="7"/>
  <c r="I42" i="7"/>
  <c r="G42" i="7"/>
  <c r="E42" i="7"/>
  <c r="B42" i="7"/>
  <c r="J41" i="7"/>
  <c r="I41" i="7"/>
  <c r="G41" i="7"/>
  <c r="E41" i="7"/>
  <c r="B41" i="7"/>
  <c r="J40" i="7"/>
  <c r="I40" i="7"/>
  <c r="G40" i="7"/>
  <c r="E40" i="7"/>
  <c r="B40" i="7"/>
  <c r="J39" i="7"/>
  <c r="I39" i="7"/>
  <c r="G39" i="7"/>
  <c r="E39" i="7"/>
  <c r="B39" i="7"/>
  <c r="J38" i="7"/>
  <c r="I38" i="7"/>
  <c r="G38" i="7"/>
  <c r="E38" i="7"/>
  <c r="B38" i="7"/>
  <c r="J37" i="7"/>
  <c r="I37" i="7"/>
  <c r="G37" i="7"/>
  <c r="E37" i="7"/>
  <c r="B37" i="7"/>
  <c r="J36" i="7"/>
  <c r="I36" i="7"/>
  <c r="G36" i="7"/>
  <c r="E36" i="7"/>
  <c r="B36" i="7"/>
  <c r="J35" i="7"/>
  <c r="I35" i="7"/>
  <c r="G35" i="7"/>
  <c r="E35" i="7"/>
  <c r="B35" i="7"/>
  <c r="J34" i="7"/>
  <c r="I34" i="7"/>
  <c r="G34" i="7"/>
  <c r="E34" i="7"/>
  <c r="B34" i="7"/>
  <c r="H55" i="7"/>
  <c r="E55" i="7"/>
  <c r="D55" i="7"/>
  <c r="C55" i="7"/>
  <c r="B55" i="7"/>
  <c r="J55" i="7"/>
  <c r="F55" i="7"/>
  <c r="H50" i="7"/>
  <c r="D50" i="7"/>
  <c r="C50" i="7"/>
  <c r="F50" i="7"/>
  <c r="J29" i="7"/>
  <c r="H29" i="7"/>
  <c r="E29" i="7"/>
  <c r="D29" i="7"/>
  <c r="G29" i="7" s="1"/>
  <c r="C29" i="7"/>
  <c r="B29" i="7"/>
  <c r="J24" i="7"/>
  <c r="H24" i="7"/>
  <c r="E24" i="7"/>
  <c r="D24" i="7"/>
  <c r="C24" i="7"/>
  <c r="B24" i="7"/>
  <c r="J28" i="7"/>
  <c r="G28" i="7"/>
  <c r="F28" i="7"/>
  <c r="J27" i="7"/>
  <c r="G27" i="7"/>
  <c r="F27" i="7"/>
  <c r="F29" i="7" s="1"/>
  <c r="J26" i="7"/>
  <c r="G26" i="7"/>
  <c r="F26" i="7"/>
  <c r="J23" i="7"/>
  <c r="G23" i="7"/>
  <c r="F23" i="7"/>
  <c r="J22" i="7"/>
  <c r="G22" i="7"/>
  <c r="F22" i="7"/>
  <c r="J21" i="7"/>
  <c r="G21" i="7"/>
  <c r="F21" i="7"/>
  <c r="J20" i="7"/>
  <c r="G20" i="7"/>
  <c r="F20" i="7"/>
  <c r="J19" i="7"/>
  <c r="G19" i="7"/>
  <c r="F19" i="7"/>
  <c r="J18" i="7"/>
  <c r="G18" i="7"/>
  <c r="F18" i="7"/>
  <c r="J17" i="7"/>
  <c r="G17" i="7"/>
  <c r="F17" i="7"/>
  <c r="J16" i="7"/>
  <c r="G16" i="7"/>
  <c r="F16" i="7"/>
  <c r="J15" i="7"/>
  <c r="G15" i="7"/>
  <c r="F15" i="7"/>
  <c r="J14" i="7"/>
  <c r="G14" i="7"/>
  <c r="F14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27" i="6"/>
  <c r="G22" i="6"/>
  <c r="J26" i="6"/>
  <c r="I26" i="6"/>
  <c r="G26" i="6"/>
  <c r="E26" i="6"/>
  <c r="B26" i="6"/>
  <c r="J25" i="6"/>
  <c r="I25" i="6"/>
  <c r="G25" i="6"/>
  <c r="E25" i="6"/>
  <c r="B25" i="6"/>
  <c r="J24" i="6"/>
  <c r="I24" i="6"/>
  <c r="G24" i="6"/>
  <c r="E24" i="6"/>
  <c r="B24" i="6"/>
  <c r="J21" i="6"/>
  <c r="I21" i="6"/>
  <c r="J22" i="6" s="1"/>
  <c r="G21" i="6"/>
  <c r="E21" i="6"/>
  <c r="B21" i="6"/>
  <c r="J20" i="6"/>
  <c r="I20" i="6"/>
  <c r="G20" i="6"/>
  <c r="E20" i="6"/>
  <c r="B20" i="6"/>
  <c r="B22" i="6" s="1"/>
  <c r="H27" i="6"/>
  <c r="F27" i="6"/>
  <c r="D27" i="6"/>
  <c r="C27" i="6"/>
  <c r="B27" i="6"/>
  <c r="H22" i="6"/>
  <c r="F22" i="6"/>
  <c r="E22" i="6"/>
  <c r="D22" i="6"/>
  <c r="C22" i="6"/>
  <c r="J15" i="6"/>
  <c r="H15" i="6"/>
  <c r="G15" i="6"/>
  <c r="F15" i="6"/>
  <c r="E15" i="6"/>
  <c r="D15" i="6"/>
  <c r="C15" i="6"/>
  <c r="B15" i="6"/>
  <c r="J10" i="6"/>
  <c r="H10" i="6"/>
  <c r="F10" i="6"/>
  <c r="E10" i="6"/>
  <c r="G10" i="6" s="1"/>
  <c r="D10" i="6"/>
  <c r="C10" i="6"/>
  <c r="B10" i="6"/>
  <c r="J14" i="6"/>
  <c r="G14" i="6"/>
  <c r="F14" i="6"/>
  <c r="J13" i="6"/>
  <c r="G13" i="6"/>
  <c r="F13" i="6"/>
  <c r="J12" i="6"/>
  <c r="G12" i="6"/>
  <c r="F12" i="6"/>
  <c r="J9" i="6"/>
  <c r="G9" i="6"/>
  <c r="F9" i="6"/>
  <c r="J8" i="6"/>
  <c r="G8" i="6"/>
  <c r="F8" i="6"/>
  <c r="G29" i="5"/>
  <c r="G24" i="5"/>
  <c r="J28" i="5"/>
  <c r="I28" i="5"/>
  <c r="G28" i="5"/>
  <c r="E28" i="5"/>
  <c r="B28" i="5"/>
  <c r="J27" i="5"/>
  <c r="I27" i="5"/>
  <c r="G27" i="5"/>
  <c r="E27" i="5"/>
  <c r="B27" i="5"/>
  <c r="J26" i="5"/>
  <c r="I26" i="5"/>
  <c r="G26" i="5"/>
  <c r="E26" i="5"/>
  <c r="B26" i="5"/>
  <c r="B29" i="5" s="1"/>
  <c r="J23" i="5"/>
  <c r="I23" i="5"/>
  <c r="G23" i="5"/>
  <c r="E23" i="5"/>
  <c r="E24" i="5" s="1"/>
  <c r="B23" i="5"/>
  <c r="J22" i="5"/>
  <c r="I22" i="5"/>
  <c r="G22" i="5"/>
  <c r="E22" i="5"/>
  <c r="B22" i="5"/>
  <c r="J21" i="5"/>
  <c r="I21" i="5"/>
  <c r="G21" i="5"/>
  <c r="E21" i="5"/>
  <c r="B21" i="5"/>
  <c r="B24" i="5" s="1"/>
  <c r="H29" i="5"/>
  <c r="E29" i="5"/>
  <c r="D29" i="5"/>
  <c r="C29" i="5"/>
  <c r="F29" i="5"/>
  <c r="H24" i="5"/>
  <c r="D24" i="5"/>
  <c r="C24" i="5"/>
  <c r="F24" i="5"/>
  <c r="J16" i="5"/>
  <c r="H16" i="5"/>
  <c r="G16" i="5"/>
  <c r="F16" i="5"/>
  <c r="E16" i="5"/>
  <c r="D16" i="5"/>
  <c r="C16" i="5"/>
  <c r="B16" i="5"/>
  <c r="J11" i="5"/>
  <c r="H11" i="5"/>
  <c r="G11" i="5"/>
  <c r="F11" i="5"/>
  <c r="E11" i="5"/>
  <c r="D11" i="5"/>
  <c r="C11" i="5"/>
  <c r="B11" i="5"/>
  <c r="J15" i="5"/>
  <c r="G15" i="5"/>
  <c r="F15" i="5"/>
  <c r="J14" i="5"/>
  <c r="G14" i="5"/>
  <c r="F14" i="5"/>
  <c r="J13" i="5"/>
  <c r="G13" i="5"/>
  <c r="F13" i="5"/>
  <c r="J10" i="5"/>
  <c r="G10" i="5"/>
  <c r="F10" i="5"/>
  <c r="J9" i="5"/>
  <c r="G9" i="5"/>
  <c r="F9" i="5"/>
  <c r="J8" i="5"/>
  <c r="G8" i="5"/>
  <c r="F8" i="5"/>
  <c r="G57" i="3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J57" i="3"/>
  <c r="F57" i="3"/>
  <c r="H52" i="3"/>
  <c r="D52" i="3"/>
  <c r="C52" i="3"/>
  <c r="F52" i="3"/>
  <c r="J30" i="3"/>
  <c r="H30" i="3"/>
  <c r="E30" i="3"/>
  <c r="D30" i="3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J54" i="17" l="1"/>
  <c r="E54" i="17"/>
  <c r="G26" i="17"/>
  <c r="F26" i="17"/>
  <c r="J25" i="15"/>
  <c r="G14" i="15"/>
  <c r="G9" i="15"/>
  <c r="B48" i="13"/>
  <c r="E48" i="13"/>
  <c r="J48" i="13"/>
  <c r="F28" i="13"/>
  <c r="G23" i="13"/>
  <c r="F23" i="13"/>
  <c r="E54" i="11"/>
  <c r="B54" i="11"/>
  <c r="J54" i="11"/>
  <c r="G26" i="11"/>
  <c r="F26" i="11"/>
  <c r="E39" i="9"/>
  <c r="E34" i="9"/>
  <c r="J34" i="9"/>
  <c r="F16" i="9"/>
  <c r="E50" i="7"/>
  <c r="B50" i="7"/>
  <c r="J50" i="7"/>
  <c r="G24" i="7"/>
  <c r="F24" i="7"/>
  <c r="J27" i="6"/>
  <c r="E27" i="6"/>
  <c r="J29" i="5"/>
  <c r="J24" i="5"/>
  <c r="B52" i="3"/>
  <c r="J52" i="3"/>
  <c r="E52" i="3"/>
  <c r="G30" i="3"/>
  <c r="F30" i="3"/>
  <c r="G25" i="3"/>
  <c r="F25" i="3"/>
</calcChain>
</file>

<file path=xl/sharedStrings.xml><?xml version="1.0" encoding="utf-8"?>
<sst xmlns="http://schemas.openxmlformats.org/spreadsheetml/2006/main" count="798" uniqueCount="82">
  <si>
    <t>Form B4:  Inflationary Adjustments</t>
  </si>
  <si>
    <t>Agency: Administration, Department of</t>
  </si>
  <si>
    <t>Agency Number:  200</t>
  </si>
  <si>
    <t>FY  2025  Request</t>
  </si>
  <si>
    <t>Function: Public Works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</si>
  <si>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</si>
  <si>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</si>
  <si>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</si>
  <si>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</si>
  <si>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</si>
  <si>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</si>
  <si>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</si>
  <si>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</si>
  <si>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</si>
  <si>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</si>
  <si>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</si>
  <si>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</si>
  <si>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</si>
  <si>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</si>
  <si>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</si>
  <si>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</si>
  <si>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</si>
  <si>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</si>
  <si>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</si>
  <si>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</si>
  <si>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</si>
  <si>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</si>
  <si>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</si>
  <si>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</si>
  <si>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</si>
  <si>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</si>
  <si>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</si>
  <si>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</si>
  <si>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</si>
  <si>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</si>
  <si>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</si>
  <si>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</si>
  <si>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</si>
  <si>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</si>
  <si>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</si>
  <si>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</si>
  <si>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</si>
  <si>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</si>
  <si>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</si>
  <si>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</si>
  <si>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</si>
  <si>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</si>
  <si>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</si>
  <si>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</si>
  <si>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</si>
  <si>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</si>
  <si>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</si>
  <si>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</si>
  <si>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</si>
  <si>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</si>
  <si>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</si>
  <si>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</si>
  <si>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</si>
  <si>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</si>
  <si>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</si>
  <si>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</si>
  <si>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</si>
  <si>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</si>
  <si>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</si>
  <si>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</si>
  <si>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</si>
  <si>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</si>
  <si>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</si>
  <si>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</si>
  <si>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</si>
  <si>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Permanent Building Fund</t>
  </si>
  <si>
    <t>Function: Insurance Management</t>
  </si>
  <si>
    <t>Awards Contr &amp; Claims</t>
  </si>
  <si>
    <t>Federal Payments To Subgrantees</t>
  </si>
  <si>
    <t>Part B:
Trustee/Benefit
Summary Object</t>
  </si>
  <si>
    <t>Function: Capitol Commission</t>
  </si>
  <si>
    <t>Function: Purchasing</t>
  </si>
  <si>
    <t>Miscellaneous Payments As Agent</t>
  </si>
  <si>
    <t>Manufacturing &amp; Merchandising Costs</t>
  </si>
  <si>
    <t>Function: Management Services</t>
  </si>
  <si>
    <t>Function: Bond Payments</t>
  </si>
  <si>
    <t>Function: Document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</si>
</sst>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372D0-B169-418D-A7A2-21931A18C3F2}">
  <dimension ref="A1:J5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0</v>
      </c>
      <c r="C8" s="11">
        <v>0</v>
      </c>
      <c r="D8" s="11">
        <v>7886.43</v>
      </c>
      <c r="E8" s="11">
        <v>7335.59</v>
      </c>
      <c r="F8" s="11">
        <f>E8- D8</f>
        <v>-550.84000000000015</v>
      </c>
      <c r="G8" s="14">
        <f>(E8- D8)/D8</f>
        <v>-6.9846559216274043E-2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0</v>
      </c>
      <c r="C9" s="18">
        <v>0</v>
      </c>
      <c r="D9" s="18">
        <v>173.5</v>
      </c>
      <c r="E9" s="18">
        <v>259</v>
      </c>
      <c r="F9" s="18">
        <f>E9- D9</f>
        <v>85.5</v>
      </c>
      <c r="G9" s="19">
        <f>(E9- D9)/D9</f>
        <v>0.49279538904899134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0</v>
      </c>
      <c r="D10" s="18">
        <v>170</v>
      </c>
      <c r="E10" s="18">
        <v>375.41</v>
      </c>
      <c r="F10" s="18">
        <f>E10- D10</f>
        <v>205.41000000000003</v>
      </c>
      <c r="G10" s="19">
        <f>(E10- D10)/D10</f>
        <v>1.208294117647059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0</v>
      </c>
      <c r="C11" s="18">
        <v>0</v>
      </c>
      <c r="D11" s="18">
        <v>5000</v>
      </c>
      <c r="E11" s="18">
        <v>0</v>
      </c>
      <c r="F11" s="18">
        <f>E11- D11</f>
        <v>-5000</v>
      </c>
      <c r="G11" s="19">
        <f>(E11- D11)/D11</f>
        <v>-1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0</v>
      </c>
      <c r="C12" s="18">
        <v>0</v>
      </c>
      <c r="D12" s="18">
        <v>46084.37</v>
      </c>
      <c r="E12" s="18">
        <v>39895.620000000003</v>
      </c>
      <c r="F12" s="18">
        <f>E12- D12</f>
        <v>-6188.75</v>
      </c>
      <c r="G12" s="19">
        <f>(E12- D12)/D12</f>
        <v>-0.13429173492010413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0</v>
      </c>
      <c r="D13" s="18">
        <v>11164.08</v>
      </c>
      <c r="E13" s="18">
        <v>25067.919999999998</v>
      </c>
      <c r="F13" s="18">
        <f>E13- D13</f>
        <v>13903.839999999998</v>
      </c>
      <c r="G13" s="19">
        <f>(E13- D13)/D13</f>
        <v>1.2454084886528938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0</v>
      </c>
      <c r="C14" s="18">
        <v>0</v>
      </c>
      <c r="D14" s="18">
        <v>4693.45</v>
      </c>
      <c r="E14" s="18">
        <v>35926.699999999997</v>
      </c>
      <c r="F14" s="18">
        <f>E14- D14</f>
        <v>31233.249999999996</v>
      </c>
      <c r="G14" s="19">
        <f>(E14- D14)/D14</f>
        <v>6.6546463688757731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0</v>
      </c>
      <c r="C15" s="18">
        <v>0</v>
      </c>
      <c r="D15" s="18">
        <v>-103.68</v>
      </c>
      <c r="E15" s="18">
        <v>103.68</v>
      </c>
      <c r="F15" s="18">
        <f>E15- D15</f>
        <v>207.36</v>
      </c>
      <c r="G15" s="19">
        <f>(E15- D15)/D15</f>
        <v>-2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0</v>
      </c>
      <c r="C16" s="18">
        <v>0</v>
      </c>
      <c r="D16" s="18">
        <v>56603.29</v>
      </c>
      <c r="E16" s="18">
        <v>63542.73</v>
      </c>
      <c r="F16" s="18">
        <f>E16- D16</f>
        <v>6939.4400000000023</v>
      </c>
      <c r="G16" s="19">
        <f>(E16- D16)/D16</f>
        <v>0.12259782072738179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13249.31</v>
      </c>
      <c r="E17" s="18">
        <v>13866.85</v>
      </c>
      <c r="F17" s="18">
        <f>E17- D17</f>
        <v>617.54000000000087</v>
      </c>
      <c r="G17" s="19">
        <f>(E17- D17)/D17</f>
        <v>4.6609219649929007E-2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78</v>
      </c>
      <c r="B18" s="18">
        <v>0</v>
      </c>
      <c r="C18" s="18">
        <v>0</v>
      </c>
      <c r="D18" s="18">
        <v>45518.6</v>
      </c>
      <c r="E18" s="18">
        <v>33354.300000000003</v>
      </c>
      <c r="F18" s="18">
        <f>E18- D18</f>
        <v>-12164.299999999996</v>
      </c>
      <c r="G18" s="19">
        <f>(E18- D18)/D18</f>
        <v>-0.26723800819884608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0</v>
      </c>
      <c r="C19" s="18">
        <v>0</v>
      </c>
      <c r="D19" s="18">
        <v>29696.66</v>
      </c>
      <c r="E19" s="18">
        <v>197950.59</v>
      </c>
      <c r="F19" s="18">
        <f>E19- D19</f>
        <v>168253.93</v>
      </c>
      <c r="G19" s="19">
        <f>(E19- D19)/D19</f>
        <v>5.6657526469306649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0</v>
      </c>
      <c r="C20" s="18">
        <v>0</v>
      </c>
      <c r="D20" s="18">
        <v>3465.85</v>
      </c>
      <c r="E20" s="18">
        <v>772.81</v>
      </c>
      <c r="F20" s="18">
        <f>E20- D20</f>
        <v>-2693.04</v>
      </c>
      <c r="G20" s="19">
        <f>(E20- D20)/D20</f>
        <v>-0.77702150987492247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0</v>
      </c>
      <c r="C21" s="18">
        <v>0</v>
      </c>
      <c r="D21" s="18">
        <v>560.4</v>
      </c>
      <c r="E21" s="18">
        <v>1584.78</v>
      </c>
      <c r="F21" s="18">
        <f>E21- D21</f>
        <v>1024.3800000000001</v>
      </c>
      <c r="G21" s="19">
        <f>(E21- D21)/D21</f>
        <v>1.8279443254817991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0</v>
      </c>
      <c r="C22" s="18">
        <v>0</v>
      </c>
      <c r="D22" s="18">
        <v>399.96</v>
      </c>
      <c r="E22" s="18">
        <v>11507.04</v>
      </c>
      <c r="F22" s="18">
        <f>E22- D22</f>
        <v>11107.080000000002</v>
      </c>
      <c r="G22" s="19">
        <f>(E22- D22)/D22</f>
        <v>27.770477047704777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0</v>
      </c>
      <c r="C23" s="18">
        <v>0</v>
      </c>
      <c r="D23" s="18">
        <v>0</v>
      </c>
      <c r="E23" s="18">
        <v>29.25</v>
      </c>
      <c r="F23" s="18">
        <f>E23- D23</f>
        <v>29.25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0</v>
      </c>
      <c r="C24" s="18">
        <v>0</v>
      </c>
      <c r="D24" s="18">
        <v>326649.61</v>
      </c>
      <c r="E24" s="18">
        <v>247220.67</v>
      </c>
      <c r="F24" s="18">
        <f>E24- D24</f>
        <v>-79428.939999999973</v>
      </c>
      <c r="G24" s="19">
        <f>(E24- D24)/D24</f>
        <v>-0.24316251288345325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0</v>
      </c>
      <c r="C25" s="18">
        <v>0</v>
      </c>
      <c r="D25" s="18">
        <v>36884.49</v>
      </c>
      <c r="E25" s="18">
        <v>9003.27</v>
      </c>
      <c r="F25" s="18">
        <f>E25- D25</f>
        <v>-27881.219999999998</v>
      </c>
      <c r="G25" s="19">
        <f>(E25- D25)/D25</f>
        <v>-0.75590634437401738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0</v>
      </c>
      <c r="C26" s="24">
        <f>SUM(C8:C25)</f>
        <v>0</v>
      </c>
      <c r="D26" s="24">
        <f>SUM(D8:D25)</f>
        <v>588096.31999999995</v>
      </c>
      <c r="E26" s="24">
        <f>SUM(E8:E25)</f>
        <v>687796.21000000008</v>
      </c>
      <c r="F26" s="24">
        <f>SUM(F8:F25)</f>
        <v>99699.890000000014</v>
      </c>
      <c r="G26" s="25">
        <f>(E26- D26)/D26</f>
        <v>0.1695298654478915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(E31- D31)/D31</f>
        <v>#DIV/0!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78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39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40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BAB0-1EB2-40A0-863E-A5D94ABCE9DA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107782.84</v>
      </c>
      <c r="C8" s="11">
        <v>92303.62</v>
      </c>
      <c r="D8" s="11">
        <v>95957.67</v>
      </c>
      <c r="E8" s="11">
        <v>90289.600000000006</v>
      </c>
      <c r="F8" s="11">
        <f>E8- D8</f>
        <v>-5668.0699999999924</v>
      </c>
      <c r="G8" s="14">
        <f>(E8- D8)/D8</f>
        <v>-5.9068441324179634E-2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14586.8</v>
      </c>
      <c r="C9" s="18">
        <v>16095.18</v>
      </c>
      <c r="D9" s="18">
        <v>14379.13</v>
      </c>
      <c r="E9" s="18">
        <v>21731.85</v>
      </c>
      <c r="F9" s="18">
        <f>E9- D9</f>
        <v>7352.7199999999993</v>
      </c>
      <c r="G9" s="19">
        <f>(E9- D9)/D9</f>
        <v>0.51134665310070915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2384198.64</v>
      </c>
      <c r="C10" s="18">
        <v>2010883.5</v>
      </c>
      <c r="D10" s="18">
        <v>1903580.49</v>
      </c>
      <c r="E10" s="18">
        <v>2448382.2000000002</v>
      </c>
      <c r="F10" s="18">
        <f>E10- D10</f>
        <v>544801.7100000002</v>
      </c>
      <c r="G10" s="19">
        <f>(E10- D10)/D10</f>
        <v>0.28619841023901238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9210.5499999999993</v>
      </c>
      <c r="C11" s="18">
        <v>27712.87</v>
      </c>
      <c r="D11" s="18">
        <v>6154.55</v>
      </c>
      <c r="E11" s="18">
        <v>3418.01</v>
      </c>
      <c r="F11" s="18">
        <f>E11- D11</f>
        <v>-2736.54</v>
      </c>
      <c r="G11" s="19">
        <f>(E11- D11)/D11</f>
        <v>-0.44463689465517381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4336724.0599999996</v>
      </c>
      <c r="C12" s="18">
        <v>5277442.49</v>
      </c>
      <c r="D12" s="18">
        <v>5220516.25</v>
      </c>
      <c r="E12" s="18">
        <v>4754885.96</v>
      </c>
      <c r="F12" s="18">
        <f>E12- D12</f>
        <v>-465630.29000000004</v>
      </c>
      <c r="G12" s="19">
        <f>(E12- D12)/D12</f>
        <v>-8.9192383990759544E-2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4281.37</v>
      </c>
      <c r="C13" s="18">
        <v>4443.72</v>
      </c>
      <c r="D13" s="18">
        <v>5473.82</v>
      </c>
      <c r="E13" s="18">
        <v>6940.93</v>
      </c>
      <c r="F13" s="18">
        <f>E13- D13</f>
        <v>1467.1100000000006</v>
      </c>
      <c r="G13" s="19">
        <f>(E13- D13)/D13</f>
        <v>0.26802306250479568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203386.88</v>
      </c>
      <c r="C14" s="18">
        <v>196358.8</v>
      </c>
      <c r="D14" s="18">
        <v>224850.9</v>
      </c>
      <c r="E14" s="18">
        <v>374180.3</v>
      </c>
      <c r="F14" s="18">
        <f>E14- D14</f>
        <v>149329.4</v>
      </c>
      <c r="G14" s="19">
        <f>(E14- D14)/D14</f>
        <v>0.66412631659468557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30629.41</v>
      </c>
      <c r="C15" s="18">
        <v>9369.26</v>
      </c>
      <c r="D15" s="18">
        <v>30524.98</v>
      </c>
      <c r="E15" s="18">
        <v>43020.9</v>
      </c>
      <c r="F15" s="18">
        <f>E15- D15</f>
        <v>12495.920000000002</v>
      </c>
      <c r="G15" s="19">
        <f>(E15- D15)/D15</f>
        <v>0.40936701678428628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84915.03</v>
      </c>
      <c r="C16" s="18">
        <v>32788.36</v>
      </c>
      <c r="D16" s="18">
        <v>25680.06</v>
      </c>
      <c r="E16" s="18">
        <v>51502.45</v>
      </c>
      <c r="F16" s="18">
        <f>E16- D16</f>
        <v>25822.389999999996</v>
      </c>
      <c r="G16" s="19">
        <f>(E16- D16)/D16</f>
        <v>1.0055424325332571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18910.759999999998</v>
      </c>
      <c r="C17" s="18">
        <v>15416.02</v>
      </c>
      <c r="D17" s="18">
        <v>24702.41</v>
      </c>
      <c r="E17" s="18">
        <v>31095.85</v>
      </c>
      <c r="F17" s="18">
        <f>E17- D17</f>
        <v>6393.4399999999987</v>
      </c>
      <c r="G17" s="19">
        <f>(E17- D17)/D17</f>
        <v>0.25881847155803822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59973.74</v>
      </c>
      <c r="C18" s="18">
        <v>29020.58</v>
      </c>
      <c r="D18" s="18">
        <v>23465.07</v>
      </c>
      <c r="E18" s="18">
        <v>29244.99</v>
      </c>
      <c r="F18" s="18">
        <f>E18- D18</f>
        <v>5779.9200000000019</v>
      </c>
      <c r="G18" s="19">
        <f>(E18- D18)/D18</f>
        <v>0.24632016865920289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519388.38</v>
      </c>
      <c r="C19" s="18">
        <v>461764.96</v>
      </c>
      <c r="D19" s="18">
        <v>495408.47</v>
      </c>
      <c r="E19" s="18">
        <v>597605.13</v>
      </c>
      <c r="F19" s="18">
        <f>E19- D19</f>
        <v>102196.66000000003</v>
      </c>
      <c r="G19" s="19">
        <f>(E19- D19)/D19</f>
        <v>0.20628767206987808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96535.24</v>
      </c>
      <c r="C20" s="18">
        <v>125045.13</v>
      </c>
      <c r="D20" s="18">
        <v>112875.54</v>
      </c>
      <c r="E20" s="18">
        <v>94028.82</v>
      </c>
      <c r="F20" s="18">
        <f>E20- D20</f>
        <v>-18846.719999999987</v>
      </c>
      <c r="G20" s="19">
        <f>(E20- D20)/D20</f>
        <v>-0.16696903509830374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488615.25</v>
      </c>
      <c r="C21" s="18">
        <v>504305</v>
      </c>
      <c r="D21" s="18">
        <v>690316.48</v>
      </c>
      <c r="E21" s="18">
        <v>415061.72</v>
      </c>
      <c r="F21" s="18">
        <f>E21- D21</f>
        <v>-275254.76</v>
      </c>
      <c r="G21" s="19">
        <f>(E21- D21)/D21</f>
        <v>-0.39873705463326042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2460164.7400000002</v>
      </c>
      <c r="C22" s="18">
        <v>2186333.9700000002</v>
      </c>
      <c r="D22" s="18">
        <v>2132821.35</v>
      </c>
      <c r="E22" s="18">
        <v>2651808.17</v>
      </c>
      <c r="F22" s="18">
        <f>E22- D22</f>
        <v>518986.81999999983</v>
      </c>
      <c r="G22" s="19">
        <f>(E22- D22)/D22</f>
        <v>0.24333347000675881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554222.31999999995</v>
      </c>
      <c r="C23" s="18">
        <v>521400.51</v>
      </c>
      <c r="D23" s="18">
        <v>554141.92000000004</v>
      </c>
      <c r="E23" s="18">
        <v>368684.13</v>
      </c>
      <c r="F23" s="18">
        <f>E23- D23</f>
        <v>-185457.79000000004</v>
      </c>
      <c r="G23" s="19">
        <f>(E23- D23)/D23</f>
        <v>-0.33467561883786023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285012.8</v>
      </c>
      <c r="C24" s="18">
        <v>234044.15</v>
      </c>
      <c r="D24" s="18">
        <v>208439.91</v>
      </c>
      <c r="E24" s="18">
        <v>123341.84</v>
      </c>
      <c r="F24" s="18">
        <f>E24- D24</f>
        <v>-85098.07</v>
      </c>
      <c r="G24" s="19">
        <f>(E24- D24)/D24</f>
        <v>-0.40826188228540305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46</v>
      </c>
      <c r="B25" s="24">
        <f>SUM(B8:B24)</f>
        <v>11658538.810000002</v>
      </c>
      <c r="C25" s="24">
        <f>SUM(C8:C24)</f>
        <v>11744728.119999999</v>
      </c>
      <c r="D25" s="24">
        <f>SUM(D8:D24)</f>
        <v>11769289</v>
      </c>
      <c r="E25" s="24">
        <f>SUM(E8:E24)</f>
        <v>12105222.850000001</v>
      </c>
      <c r="F25" s="24">
        <f>SUM(F8:F24)</f>
        <v>335933.84999999992</v>
      </c>
      <c r="G25" s="25">
        <f>(E25- D25)/D25</f>
        <v>2.8543257795776916E-2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47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48</v>
      </c>
      <c r="B27" s="18">
        <v>1358757.84</v>
      </c>
      <c r="C27" s="18">
        <v>1473446.73</v>
      </c>
      <c r="D27" s="18">
        <v>1551041.57</v>
      </c>
      <c r="E27" s="18">
        <v>1675399.74</v>
      </c>
      <c r="F27" s="18">
        <f>E27- D27</f>
        <v>124358.16999999993</v>
      </c>
      <c r="G27" s="19">
        <f>(E27- D27)/D27</f>
        <v>8.0177199892843568E-2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565511.52</v>
      </c>
      <c r="C28" s="18">
        <v>547207.4</v>
      </c>
      <c r="D28" s="18">
        <v>600098.15</v>
      </c>
      <c r="E28" s="18">
        <v>672486.7</v>
      </c>
      <c r="F28" s="18">
        <f>E28- D28</f>
        <v>72388.54999999993</v>
      </c>
      <c r="G28" s="19">
        <f>(E28- D28)/D28</f>
        <v>0.12062785062743474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46</v>
      </c>
      <c r="B30" s="27">
        <f>SUM(B27:B29)</f>
        <v>1924269.36</v>
      </c>
      <c r="C30" s="27">
        <f>SUM(C27:C29)</f>
        <v>2020654.13</v>
      </c>
      <c r="D30" s="27">
        <f>SUM(D27:D29)</f>
        <v>2151139.7200000002</v>
      </c>
      <c r="E30" s="27">
        <f>SUM(E27:E29)</f>
        <v>2347886.44</v>
      </c>
      <c r="F30" s="27">
        <f>SUM(F27:F29)</f>
        <v>196746.71999999986</v>
      </c>
      <c r="G30" s="28">
        <f>(E30- D30)/D30</f>
        <v>9.1461618309014225E-2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51</v>
      </c>
      <c r="B33" s="3" t="s">
        <v>52</v>
      </c>
      <c r="C33" s="3" t="s">
        <v>53</v>
      </c>
      <c r="D33" s="3" t="s">
        <v>54</v>
      </c>
      <c r="E33" s="3" t="s">
        <v>55</v>
      </c>
      <c r="F33" s="3" t="s">
        <v>56</v>
      </c>
      <c r="G33" s="3" t="s">
        <v>57</v>
      </c>
      <c r="H33" s="3" t="s">
        <v>58</v>
      </c>
      <c r="I33" s="3" t="s">
        <v>59</v>
      </c>
      <c r="J33" s="3" t="s">
        <v>60</v>
      </c>
    </row>
    <row r="34" spans="1:10" ht="36.950000000000003" customHeight="1" x14ac:dyDescent="0.2">
      <c r="A34" s="6" t="s">
        <v>61</v>
      </c>
      <c r="B34" s="7" t="s">
        <v>62</v>
      </c>
      <c r="C34" s="7" t="s">
        <v>63</v>
      </c>
      <c r="D34" s="7" t="s">
        <v>64</v>
      </c>
      <c r="E34" s="7" t="s">
        <v>65</v>
      </c>
      <c r="F34" s="7" t="s">
        <v>66</v>
      </c>
      <c r="G34" s="7" t="s">
        <v>67</v>
      </c>
      <c r="H34" s="7" t="s">
        <v>68</v>
      </c>
      <c r="I34" s="7" t="s">
        <v>67</v>
      </c>
      <c r="J34" s="8" t="s">
        <v>69</v>
      </c>
    </row>
    <row r="35" spans="1:10" ht="13.5" customHeight="1" x14ac:dyDescent="0.2">
      <c r="A35" s="9" t="s">
        <v>29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30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31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32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33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34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35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36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37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39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40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41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42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43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44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45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46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47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48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49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50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46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F766-C2E1-486C-9628-83CF111240F8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45</v>
      </c>
      <c r="B8" s="11">
        <v>8039492</v>
      </c>
      <c r="C8" s="11">
        <v>7089540</v>
      </c>
      <c r="D8" s="11">
        <v>105242015.06</v>
      </c>
      <c r="E8" s="11">
        <v>6017687.8799999999</v>
      </c>
      <c r="F8" s="11">
        <f>E8- D8</f>
        <v>-99224327.180000007</v>
      </c>
      <c r="G8" s="14">
        <f>(E8- D8)/D8</f>
        <v>-0.94282048023720166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8039492</v>
      </c>
      <c r="C9" s="24">
        <f>SUM(C8:C8)</f>
        <v>7089540</v>
      </c>
      <c r="D9" s="24">
        <f>SUM(D8:D8)</f>
        <v>105242015.06</v>
      </c>
      <c r="E9" s="24">
        <f>SUM(E8:E8)</f>
        <v>6017687.8799999999</v>
      </c>
      <c r="F9" s="24">
        <f>SUM(F8:F8)</f>
        <v>-99224327.180000007</v>
      </c>
      <c r="G9" s="25">
        <f>(E9- D9)/D9</f>
        <v>-0.94282048023720166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1091173</v>
      </c>
      <c r="C11" s="18">
        <v>746109</v>
      </c>
      <c r="D11" s="18">
        <v>99427627.060000002</v>
      </c>
      <c r="E11" s="18">
        <v>0</v>
      </c>
      <c r="F11" s="18">
        <f>E11- D11</f>
        <v>-99427627.060000002</v>
      </c>
      <c r="G11" s="19">
        <f>(E11- D11)/D11</f>
        <v>-1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6785255</v>
      </c>
      <c r="C12" s="18">
        <v>6214966</v>
      </c>
      <c r="D12" s="18">
        <v>5705960</v>
      </c>
      <c r="E12" s="18">
        <v>6017687.8799999999</v>
      </c>
      <c r="F12" s="18">
        <f>E12- D12</f>
        <v>311727.87999999989</v>
      </c>
      <c r="G12" s="19">
        <f>(E12- D12)/D12</f>
        <v>5.4631977791642403E-2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7876428</v>
      </c>
      <c r="C14" s="27">
        <f>SUM(C11:C13)</f>
        <v>6961075</v>
      </c>
      <c r="D14" s="27">
        <f>SUM(D11:D13)</f>
        <v>105133587.06</v>
      </c>
      <c r="E14" s="27">
        <f>SUM(E11:E13)</f>
        <v>6017687.8799999999</v>
      </c>
      <c r="F14" s="27">
        <f>SUM(F11:F13)</f>
        <v>-99115899.180000007</v>
      </c>
      <c r="G14" s="28">
        <f>(E14- D14)/D14</f>
        <v>-0.94276150896891131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61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45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1288-7E57-4888-9CFE-D294AC0627F5}">
  <dimension ref="A1:J5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5222.21</v>
      </c>
      <c r="C8" s="11">
        <v>5824.92</v>
      </c>
      <c r="D8" s="11">
        <v>6321.26</v>
      </c>
      <c r="E8" s="11">
        <v>4248.3500000000004</v>
      </c>
      <c r="F8" s="11">
        <f>E8- D8</f>
        <v>-2072.91</v>
      </c>
      <c r="G8" s="14">
        <f>(E8- D8)/D8</f>
        <v>-0.32792671081398328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1046.8800000000001</v>
      </c>
      <c r="C9" s="18">
        <v>7244.06</v>
      </c>
      <c r="D9" s="18">
        <v>1270.5</v>
      </c>
      <c r="E9" s="18">
        <v>2318.88</v>
      </c>
      <c r="F9" s="18">
        <f>E9- D9</f>
        <v>1048.3800000000001</v>
      </c>
      <c r="G9" s="19">
        <f>(E9- D9)/D9</f>
        <v>0.82517119244391979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115.38</v>
      </c>
      <c r="C10" s="18">
        <v>1255</v>
      </c>
      <c r="D10" s="18">
        <v>837.92</v>
      </c>
      <c r="E10" s="18">
        <v>1273.51</v>
      </c>
      <c r="F10" s="18">
        <f>E10- D10</f>
        <v>435.59000000000003</v>
      </c>
      <c r="G10" s="19">
        <f>(E10- D10)/D10</f>
        <v>0.51984676341416847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30000</v>
      </c>
      <c r="C11" s="18">
        <v>30000</v>
      </c>
      <c r="D11" s="18">
        <v>32000</v>
      </c>
      <c r="E11" s="18">
        <v>32244</v>
      </c>
      <c r="F11" s="18">
        <f>E11- D11</f>
        <v>244</v>
      </c>
      <c r="G11" s="19">
        <f>(E11- D11)/D11</f>
        <v>7.6249999999999998E-3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1493.89</v>
      </c>
      <c r="C12" s="18">
        <v>378163.78</v>
      </c>
      <c r="D12" s="18">
        <v>1192.3800000000001</v>
      </c>
      <c r="E12" s="18">
        <v>146.99</v>
      </c>
      <c r="F12" s="18">
        <f>E12- D12</f>
        <v>-1045.3900000000001</v>
      </c>
      <c r="G12" s="19">
        <f>(E12- D12)/D12</f>
        <v>-0.87672554051560747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843.73</v>
      </c>
      <c r="C13" s="18">
        <v>761.07</v>
      </c>
      <c r="D13" s="18">
        <v>894.44</v>
      </c>
      <c r="E13" s="18">
        <v>1243.96</v>
      </c>
      <c r="F13" s="18">
        <f>E13- D13</f>
        <v>349.52</v>
      </c>
      <c r="G13" s="19">
        <f>(E13- D13)/D13</f>
        <v>0.39076964357586863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12155.82</v>
      </c>
      <c r="C14" s="18">
        <v>12111.31</v>
      </c>
      <c r="D14" s="18">
        <v>12386</v>
      </c>
      <c r="E14" s="18">
        <v>31151.91</v>
      </c>
      <c r="F14" s="18">
        <f>E14- D14</f>
        <v>18765.91</v>
      </c>
      <c r="G14" s="19">
        <f>(E14- D14)/D14</f>
        <v>1.5150904246730179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2170.85</v>
      </c>
      <c r="C15" s="18">
        <v>753.56</v>
      </c>
      <c r="D15" s="18">
        <v>1461.5</v>
      </c>
      <c r="E15" s="18">
        <v>938.61</v>
      </c>
      <c r="F15" s="18">
        <f>E15- D15</f>
        <v>-522.89</v>
      </c>
      <c r="G15" s="19">
        <f>(E15- D15)/D15</f>
        <v>-0.35777625726992812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4551.96</v>
      </c>
      <c r="C16" s="18">
        <v>10959.06</v>
      </c>
      <c r="D16" s="18">
        <v>3227.2</v>
      </c>
      <c r="E16" s="18">
        <v>4227.43</v>
      </c>
      <c r="F16" s="18">
        <f>E16- D16</f>
        <v>1000.2300000000005</v>
      </c>
      <c r="G16" s="19">
        <f>(E16- D16)/D16</f>
        <v>0.30993740704015882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39</v>
      </c>
      <c r="B17" s="18">
        <v>3475.02</v>
      </c>
      <c r="C17" s="18">
        <v>7984.7</v>
      </c>
      <c r="D17" s="18">
        <v>125.79</v>
      </c>
      <c r="E17" s="18">
        <v>4642.8999999999996</v>
      </c>
      <c r="F17" s="18">
        <f>E17- D17</f>
        <v>4517.1099999999997</v>
      </c>
      <c r="G17" s="19">
        <f>(E17- D17)/D17</f>
        <v>35.909929247157955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40</v>
      </c>
      <c r="B18" s="18">
        <v>10</v>
      </c>
      <c r="C18" s="18">
        <v>7.24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41</v>
      </c>
      <c r="B19" s="18">
        <v>35</v>
      </c>
      <c r="C19" s="18">
        <v>131.13999999999999</v>
      </c>
      <c r="D19" s="18">
        <v>35.35</v>
      </c>
      <c r="E19" s="18">
        <v>82.43</v>
      </c>
      <c r="F19" s="18">
        <f>E19- D19</f>
        <v>47.080000000000005</v>
      </c>
      <c r="G19" s="19">
        <f>(E19- D19)/D19</f>
        <v>1.331824611032532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42</v>
      </c>
      <c r="B20" s="18">
        <v>18776.63</v>
      </c>
      <c r="C20" s="18">
        <v>9131.74</v>
      </c>
      <c r="D20" s="18">
        <v>8640.26</v>
      </c>
      <c r="E20" s="18">
        <v>7006.13</v>
      </c>
      <c r="F20" s="18">
        <f>E20- D20</f>
        <v>-1634.13</v>
      </c>
      <c r="G20" s="19">
        <f>(E20- D20)/D20</f>
        <v>-0.1891297252628972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44</v>
      </c>
      <c r="B21" s="18">
        <v>43273.63</v>
      </c>
      <c r="C21" s="18">
        <v>44233.62</v>
      </c>
      <c r="D21" s="18">
        <v>45367.09</v>
      </c>
      <c r="E21" s="18">
        <v>41662.870000000003</v>
      </c>
      <c r="F21" s="18">
        <f>E21- D21</f>
        <v>-3704.2199999999939</v>
      </c>
      <c r="G21" s="19">
        <f>(E21- D21)/D21</f>
        <v>-8.1649936110074373E-2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45</v>
      </c>
      <c r="B22" s="18">
        <v>46547.83</v>
      </c>
      <c r="C22" s="18">
        <v>41533.15</v>
      </c>
      <c r="D22" s="18">
        <v>39369.47</v>
      </c>
      <c r="E22" s="18">
        <v>17417.919999999998</v>
      </c>
      <c r="F22" s="18">
        <f>E22- D22</f>
        <v>-21951.550000000003</v>
      </c>
      <c r="G22" s="19">
        <f>(E22- D22)/D22</f>
        <v>-0.55757799127090113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21" t="s">
        <v>46</v>
      </c>
      <c r="B23" s="24">
        <f>SUM(B8:B22)</f>
        <v>169718.83000000002</v>
      </c>
      <c r="C23" s="24">
        <f>SUM(C8:C22)</f>
        <v>550094.35</v>
      </c>
      <c r="D23" s="24">
        <f>SUM(D8:D22)</f>
        <v>153129.15999999997</v>
      </c>
      <c r="E23" s="24">
        <f>SUM(E8:E22)</f>
        <v>148605.88999999996</v>
      </c>
      <c r="F23" s="24">
        <f>SUM(F8:F22)</f>
        <v>-4523.2699999999968</v>
      </c>
      <c r="G23" s="25">
        <f>(E23- D23)/D23</f>
        <v>-2.9538919954893106E-2</v>
      </c>
      <c r="H23" s="24">
        <f>SUM(H8:H22)</f>
        <v>0</v>
      </c>
      <c r="I23" s="11">
        <v>0</v>
      </c>
      <c r="J23" s="26">
        <f>SUM(J8:J22)</f>
        <v>0</v>
      </c>
    </row>
    <row r="24" spans="1:10" ht="16.5" customHeight="1" x14ac:dyDescent="0.2">
      <c r="A24" s="21" t="s">
        <v>47</v>
      </c>
      <c r="B24" s="18"/>
      <c r="C24" s="18"/>
      <c r="D24" s="18"/>
      <c r="E24" s="18"/>
      <c r="F24" s="18"/>
      <c r="G24" s="19"/>
      <c r="H24" s="18"/>
      <c r="I24" s="18"/>
      <c r="J24" s="20"/>
    </row>
    <row r="25" spans="1:10" ht="13.5" customHeight="1" x14ac:dyDescent="0.2">
      <c r="A25" s="17" t="s">
        <v>48</v>
      </c>
      <c r="B25" s="18">
        <v>78813.42</v>
      </c>
      <c r="C25" s="18">
        <v>63944.53</v>
      </c>
      <c r="D25" s="18">
        <v>68086.91</v>
      </c>
      <c r="E25" s="18">
        <v>68100</v>
      </c>
      <c r="F25" s="18">
        <f>E25- D25</f>
        <v>13.089999999996508</v>
      </c>
      <c r="G25" s="19">
        <f>(E25- D25)/D25</f>
        <v>1.9225428206385789E-4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49</v>
      </c>
      <c r="B26" s="18">
        <v>200</v>
      </c>
      <c r="C26" s="18">
        <v>257023.07</v>
      </c>
      <c r="D26" s="18">
        <v>416.51</v>
      </c>
      <c r="E26" s="18">
        <v>13724.51</v>
      </c>
      <c r="F26" s="18">
        <f>E26- D26</f>
        <v>13308</v>
      </c>
      <c r="G26" s="19">
        <f>(E26- D26)/D26</f>
        <v>31.951213656334783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50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22" t="s">
        <v>46</v>
      </c>
      <c r="B28" s="27">
        <f>SUM(B25:B27)</f>
        <v>79013.42</v>
      </c>
      <c r="C28" s="27">
        <f>SUM(C25:C27)</f>
        <v>320967.59999999998</v>
      </c>
      <c r="D28" s="27">
        <f>SUM(D25:D27)</f>
        <v>68503.42</v>
      </c>
      <c r="E28" s="27">
        <f>SUM(E25:E27)</f>
        <v>81824.509999999995</v>
      </c>
      <c r="F28" s="27">
        <f>SUM(F25:F27)</f>
        <v>13321.089999999997</v>
      </c>
      <c r="G28" s="28">
        <f>(E28- D28)/D28</f>
        <v>0.19445875840943411</v>
      </c>
      <c r="H28" s="27">
        <f>SUM(H25:H27)</f>
        <v>0</v>
      </c>
      <c r="I28" s="23">
        <v>0</v>
      </c>
      <c r="J28" s="29">
        <f>SUM(J25:J27)</f>
        <v>0</v>
      </c>
    </row>
    <row r="31" spans="1:10" ht="13.5" customHeight="1" x14ac:dyDescent="0.2">
      <c r="A31" s="3" t="s">
        <v>51</v>
      </c>
      <c r="B31" s="3" t="s">
        <v>52</v>
      </c>
      <c r="C31" s="3" t="s">
        <v>53</v>
      </c>
      <c r="D31" s="3" t="s">
        <v>54</v>
      </c>
      <c r="E31" s="3" t="s">
        <v>55</v>
      </c>
      <c r="F31" s="3" t="s">
        <v>56</v>
      </c>
      <c r="G31" s="3" t="s">
        <v>57</v>
      </c>
      <c r="H31" s="3" t="s">
        <v>58</v>
      </c>
      <c r="I31" s="3" t="s">
        <v>59</v>
      </c>
      <c r="J31" s="3" t="s">
        <v>60</v>
      </c>
    </row>
    <row r="32" spans="1:10" ht="36.950000000000003" customHeight="1" x14ac:dyDescent="0.2">
      <c r="A32" s="6" t="s">
        <v>61</v>
      </c>
      <c r="B32" s="7" t="s">
        <v>62</v>
      </c>
      <c r="C32" s="7" t="s">
        <v>63</v>
      </c>
      <c r="D32" s="7" t="s">
        <v>64</v>
      </c>
      <c r="E32" s="7" t="s">
        <v>65</v>
      </c>
      <c r="F32" s="7" t="s">
        <v>66</v>
      </c>
      <c r="G32" s="7" t="s">
        <v>67</v>
      </c>
      <c r="H32" s="7" t="s">
        <v>68</v>
      </c>
      <c r="I32" s="7" t="s">
        <v>67</v>
      </c>
      <c r="J32" s="8" t="s">
        <v>69</v>
      </c>
    </row>
    <row r="33" spans="1:10" ht="13.5" customHeight="1" x14ac:dyDescent="0.2">
      <c r="A33" s="9" t="s">
        <v>29</v>
      </c>
      <c r="B33" s="11">
        <f>J8</f>
        <v>0</v>
      </c>
      <c r="C33" s="11">
        <v>0</v>
      </c>
      <c r="D33" s="11">
        <v>0</v>
      </c>
      <c r="E33" s="11">
        <f>SUM(B33:D33)</f>
        <v>0</v>
      </c>
      <c r="F33" s="11">
        <v>0</v>
      </c>
      <c r="G33" s="14" t="e">
        <f>F33/E33</f>
        <v>#DIV/0!</v>
      </c>
      <c r="H33" s="11">
        <v>0</v>
      </c>
      <c r="I33" s="14">
        <f>IF(E33=0,0,H33/E33)</f>
        <v>0</v>
      </c>
      <c r="J33" s="16">
        <f>E33+F33+H33</f>
        <v>0</v>
      </c>
    </row>
    <row r="34" spans="1:10" ht="13.5" customHeight="1" x14ac:dyDescent="0.2">
      <c r="A34" s="17" t="s">
        <v>30</v>
      </c>
      <c r="B34" s="18">
        <f>J9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31</v>
      </c>
      <c r="B35" s="18">
        <f>J10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32</v>
      </c>
      <c r="B36" s="18">
        <f>J11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33</v>
      </c>
      <c r="B37" s="18">
        <f>J12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34</v>
      </c>
      <c r="B38" s="18">
        <f>J13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35</v>
      </c>
      <c r="B39" s="18">
        <f>J14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36</v>
      </c>
      <c r="B40" s="18">
        <f>J15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37</v>
      </c>
      <c r="B41" s="18">
        <f>J16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39</v>
      </c>
      <c r="B42" s="18">
        <f>J17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40</v>
      </c>
      <c r="B43" s="18">
        <f>J18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41</v>
      </c>
      <c r="B44" s="18">
        <f>J19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42</v>
      </c>
      <c r="B45" s="18">
        <f>J20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44</v>
      </c>
      <c r="B46" s="18">
        <f>J21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45</v>
      </c>
      <c r="B47" s="18">
        <f>J22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21" t="s">
        <v>46</v>
      </c>
      <c r="B48" s="24">
        <f>SUM(B33:B47)</f>
        <v>0</v>
      </c>
      <c r="C48" s="24">
        <f>SUM(C33:C47)</f>
        <v>0</v>
      </c>
      <c r="D48" s="24">
        <f>SUM(D33:D47)</f>
        <v>0</v>
      </c>
      <c r="E48" s="24">
        <f>SUM(E33:E47)</f>
        <v>0</v>
      </c>
      <c r="F48" s="24">
        <f>SUM(F33:F47)</f>
        <v>0</v>
      </c>
      <c r="G48" s="25" t="e">
        <f>F48/E48</f>
        <v>#DIV/0!</v>
      </c>
      <c r="H48" s="24">
        <f>SUM(H33:H47)</f>
        <v>0</v>
      </c>
      <c r="I48" s="11">
        <v>0</v>
      </c>
      <c r="J48" s="26">
        <f>SUM(J33:J47)</f>
        <v>0</v>
      </c>
    </row>
    <row r="49" spans="1:10" ht="13.5" customHeight="1" x14ac:dyDescent="0.2">
      <c r="A49" s="21" t="s">
        <v>47</v>
      </c>
      <c r="B49" s="18"/>
      <c r="C49" s="18"/>
      <c r="D49" s="18"/>
      <c r="E49" s="18"/>
      <c r="F49" s="18"/>
      <c r="G49" s="19"/>
      <c r="H49" s="18"/>
      <c r="I49" s="18"/>
      <c r="J49" s="20"/>
    </row>
    <row r="50" spans="1:10" ht="13.5" customHeight="1" x14ac:dyDescent="0.2">
      <c r="A50" s="17" t="s">
        <v>48</v>
      </c>
      <c r="B50" s="18">
        <f>J25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49</v>
      </c>
      <c r="B51" s="18">
        <f>J26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50</v>
      </c>
      <c r="B52" s="18">
        <f>J27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22" t="s">
        <v>46</v>
      </c>
      <c r="B53" s="27">
        <f>SUM(B50:B52)</f>
        <v>0</v>
      </c>
      <c r="C53" s="27">
        <f>SUM(C50:C52)</f>
        <v>0</v>
      </c>
      <c r="D53" s="27">
        <f>SUM(D50:D52)</f>
        <v>0</v>
      </c>
      <c r="E53" s="27">
        <f>SUM(E50:E52)</f>
        <v>0</v>
      </c>
      <c r="F53" s="27">
        <f>SUM(F50:F52)</f>
        <v>0</v>
      </c>
      <c r="G53" s="28" t="e">
        <f>F53/E53</f>
        <v>#DIV/0!</v>
      </c>
      <c r="H53" s="27">
        <f>SUM(H50:H52)</f>
        <v>0</v>
      </c>
      <c r="I53" s="23">
        <v>0</v>
      </c>
      <c r="J53" s="29">
        <f>SUM(J50:J52)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A771-96BF-4F2D-B281-9D4ABB9F2E39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39411.760000000002</v>
      </c>
      <c r="C8" s="11">
        <v>33292.51</v>
      </c>
      <c r="D8" s="11">
        <v>20076.259999999998</v>
      </c>
      <c r="E8" s="11">
        <v>17821.02</v>
      </c>
      <c r="F8" s="11">
        <f>E8- D8</f>
        <v>-2255.239999999998</v>
      </c>
      <c r="G8" s="14">
        <f>(E8- D8)/D8</f>
        <v>-0.11233367170977056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6185.49</v>
      </c>
      <c r="C9" s="18">
        <v>8387.8700000000008</v>
      </c>
      <c r="D9" s="18">
        <v>5645.12</v>
      </c>
      <c r="E9" s="18">
        <v>3265.5</v>
      </c>
      <c r="F9" s="18">
        <f>E9- D9</f>
        <v>-2379.62</v>
      </c>
      <c r="G9" s="19">
        <f>(E9- D9)/D9</f>
        <v>-0.42153576894733857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45973.8</v>
      </c>
      <c r="C10" s="18">
        <v>24941.279999999999</v>
      </c>
      <c r="D10" s="18">
        <v>5794.42</v>
      </c>
      <c r="E10" s="18">
        <v>6013.29</v>
      </c>
      <c r="F10" s="18">
        <f>E10- D10</f>
        <v>218.86999999999989</v>
      </c>
      <c r="G10" s="19">
        <f>(E10- D10)/D10</f>
        <v>3.777254669147212E-2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1589.13</v>
      </c>
      <c r="C11" s="18">
        <v>578.20000000000005</v>
      </c>
      <c r="D11" s="18">
        <v>18955.259999999998</v>
      </c>
      <c r="E11" s="18">
        <v>37638.51</v>
      </c>
      <c r="F11" s="18">
        <f>E11- D11</f>
        <v>18683.250000000004</v>
      </c>
      <c r="G11" s="19">
        <f>(E11- D11)/D11</f>
        <v>0.98564989348603005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22900.03</v>
      </c>
      <c r="C12" s="18">
        <v>39059.49</v>
      </c>
      <c r="D12" s="18">
        <v>15112.01</v>
      </c>
      <c r="E12" s="18">
        <v>7185.26</v>
      </c>
      <c r="F12" s="18">
        <f>E12- D12</f>
        <v>-7926.75</v>
      </c>
      <c r="G12" s="19">
        <f>(E12- D12)/D12</f>
        <v>-0.52453313622741116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96265.2</v>
      </c>
      <c r="C13" s="18">
        <v>149612.54999999999</v>
      </c>
      <c r="D13" s="18">
        <v>178402.76</v>
      </c>
      <c r="E13" s="18">
        <v>230407.21</v>
      </c>
      <c r="F13" s="18">
        <f>E13- D13</f>
        <v>52004.449999999983</v>
      </c>
      <c r="G13" s="19">
        <f>(E13- D13)/D13</f>
        <v>0.29150025481668546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199988.63</v>
      </c>
      <c r="C14" s="18">
        <v>408698.34</v>
      </c>
      <c r="D14" s="18">
        <v>212114.25</v>
      </c>
      <c r="E14" s="18">
        <v>268743.32</v>
      </c>
      <c r="F14" s="18">
        <f>E14- D14</f>
        <v>56629.070000000007</v>
      </c>
      <c r="G14" s="19">
        <f>(E14- D14)/D14</f>
        <v>0.26697437819477005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4732.47</v>
      </c>
      <c r="C15" s="18">
        <v>690</v>
      </c>
      <c r="D15" s="18">
        <v>5478.04</v>
      </c>
      <c r="E15" s="18">
        <v>7144.9</v>
      </c>
      <c r="F15" s="18">
        <f>E15- D15</f>
        <v>1666.8599999999997</v>
      </c>
      <c r="G15" s="19">
        <f>(E15- D15)/D15</f>
        <v>0.3042803630495578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64117.13</v>
      </c>
      <c r="C16" s="18">
        <v>64292.56</v>
      </c>
      <c r="D16" s="18">
        <v>25707.56</v>
      </c>
      <c r="E16" s="18">
        <v>6110.44</v>
      </c>
      <c r="F16" s="18">
        <f>E16- D16</f>
        <v>-19597.120000000003</v>
      </c>
      <c r="G16" s="19">
        <f>(E16- D16)/D16</f>
        <v>-0.76230960853538809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8831.43</v>
      </c>
      <c r="C17" s="18">
        <v>8621.18</v>
      </c>
      <c r="D17" s="18">
        <v>2641.27</v>
      </c>
      <c r="E17" s="18">
        <v>1004.03</v>
      </c>
      <c r="F17" s="18">
        <f>E17- D17</f>
        <v>-1637.24</v>
      </c>
      <c r="G17" s="19">
        <f>(E17- D17)/D17</f>
        <v>-0.61986847236367359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78</v>
      </c>
      <c r="B18" s="18">
        <v>47337.45</v>
      </c>
      <c r="C18" s="18">
        <v>42745.36</v>
      </c>
      <c r="D18" s="18">
        <v>4852.51</v>
      </c>
      <c r="E18" s="18">
        <v>975.51</v>
      </c>
      <c r="F18" s="18">
        <f>E18- D18</f>
        <v>-3877</v>
      </c>
      <c r="G18" s="19">
        <f>(E18- D18)/D18</f>
        <v>-0.79896795678937294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205252.68</v>
      </c>
      <c r="C19" s="18">
        <v>201003.14</v>
      </c>
      <c r="D19" s="18">
        <v>120931.01</v>
      </c>
      <c r="E19" s="18">
        <v>37849.56</v>
      </c>
      <c r="F19" s="18">
        <f>E19- D19</f>
        <v>-83081.45</v>
      </c>
      <c r="G19" s="19">
        <f>(E19- D19)/D19</f>
        <v>-0.68701526597685736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4786.88</v>
      </c>
      <c r="C20" s="18">
        <v>7148.88</v>
      </c>
      <c r="D20" s="18">
        <v>2729.37</v>
      </c>
      <c r="E20" s="18">
        <v>3995.6</v>
      </c>
      <c r="F20" s="18">
        <f>E20- D20</f>
        <v>1266.23</v>
      </c>
      <c r="G20" s="19">
        <f>(E20- D20)/D20</f>
        <v>0.46392757302967352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-331.61</v>
      </c>
      <c r="C21" s="18">
        <v>1974.65</v>
      </c>
      <c r="D21" s="18">
        <v>0</v>
      </c>
      <c r="E21" s="18">
        <v>299.98</v>
      </c>
      <c r="F21" s="18">
        <f>E21- D21</f>
        <v>299.98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9242.5499999999993</v>
      </c>
      <c r="C22" s="18">
        <v>926.69</v>
      </c>
      <c r="D22" s="18">
        <v>532.27</v>
      </c>
      <c r="E22" s="18">
        <v>12669.89</v>
      </c>
      <c r="F22" s="18">
        <f>E22- D22</f>
        <v>12137.619999999999</v>
      </c>
      <c r="G22" s="19">
        <f>(E22- D22)/D22</f>
        <v>22.803501982076764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6319.47</v>
      </c>
      <c r="C23" s="18">
        <v>6455.38</v>
      </c>
      <c r="D23" s="18">
        <v>6358.94</v>
      </c>
      <c r="E23" s="18">
        <v>8832.73</v>
      </c>
      <c r="F23" s="18">
        <f>E23- D23</f>
        <v>2473.79</v>
      </c>
      <c r="G23" s="19">
        <f>(E23- D23)/D23</f>
        <v>0.38902552941213475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490811.91</v>
      </c>
      <c r="C24" s="18">
        <v>493691.34</v>
      </c>
      <c r="D24" s="18">
        <v>198669.39</v>
      </c>
      <c r="E24" s="18">
        <v>162691.12</v>
      </c>
      <c r="F24" s="18">
        <f>E24- D24</f>
        <v>-35978.270000000019</v>
      </c>
      <c r="G24" s="19">
        <f>(E24- D24)/D24</f>
        <v>-0.18109619202032087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141484.48000000001</v>
      </c>
      <c r="C25" s="18">
        <v>420882.06</v>
      </c>
      <c r="D25" s="18">
        <v>115963.55</v>
      </c>
      <c r="E25" s="18">
        <v>218469.15</v>
      </c>
      <c r="F25" s="18">
        <f>E25- D25</f>
        <v>102505.59999999999</v>
      </c>
      <c r="G25" s="19">
        <f>(E25- D25)/D25</f>
        <v>0.88394672291422594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1394898.88</v>
      </c>
      <c r="C26" s="24">
        <f>SUM(C8:C25)</f>
        <v>1913001.4800000002</v>
      </c>
      <c r="D26" s="24">
        <f>SUM(D8:D25)</f>
        <v>939963.99</v>
      </c>
      <c r="E26" s="24">
        <f>SUM(E8:E25)</f>
        <v>1031117.02</v>
      </c>
      <c r="F26" s="24">
        <f>SUM(F8:F25)</f>
        <v>91153.029999999955</v>
      </c>
      <c r="G26" s="25">
        <f>(E26- D26)/D26</f>
        <v>9.6975023479356937E-2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282518.58</v>
      </c>
      <c r="C29" s="18">
        <v>614448.04</v>
      </c>
      <c r="D29" s="18">
        <v>368065.4</v>
      </c>
      <c r="E29" s="18">
        <v>437407.25</v>
      </c>
      <c r="F29" s="18">
        <f>E29- D29</f>
        <v>69341.849999999977</v>
      </c>
      <c r="G29" s="19">
        <f>(E29- D29)/D29</f>
        <v>0.18839545906787211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282518.58</v>
      </c>
      <c r="C31" s="27">
        <f>SUM(C28:C30)</f>
        <v>614448.04</v>
      </c>
      <c r="D31" s="27">
        <f>SUM(D28:D30)</f>
        <v>368065.4</v>
      </c>
      <c r="E31" s="27">
        <f>SUM(E28:E30)</f>
        <v>437407.25</v>
      </c>
      <c r="F31" s="27">
        <f>SUM(F28:F30)</f>
        <v>69341.849999999977</v>
      </c>
      <c r="G31" s="28">
        <f>(E31- D31)/D31</f>
        <v>0.18839545906787211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78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39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40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AF3B0-3A6E-4B63-AC05-13854BA1F5F9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77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0</v>
      </c>
      <c r="C9" s="24">
        <f>SUM(C8:C8)</f>
        <v>0</v>
      </c>
      <c r="D9" s="24">
        <f>SUM(D8:D8)</f>
        <v>0</v>
      </c>
      <c r="E9" s="24">
        <f>SUM(E8:E8)</f>
        <v>0</v>
      </c>
      <c r="F9" s="24">
        <f>SUM(F8:F8)</f>
        <v>0</v>
      </c>
      <c r="G9" s="25" t="e">
        <f>(E9- D9)/D9</f>
        <v>#DIV/0!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0</v>
      </c>
      <c r="C14" s="27">
        <f>SUM(C11:C13)</f>
        <v>0</v>
      </c>
      <c r="D14" s="27">
        <f>SUM(D11:D13)</f>
        <v>0</v>
      </c>
      <c r="E14" s="27">
        <f>SUM(E11:E13)</f>
        <v>0</v>
      </c>
      <c r="F14" s="27">
        <f>SUM(F11:F13)</f>
        <v>0</v>
      </c>
      <c r="G14" s="28" t="e">
        <f>(E14- D14)/D14</f>
        <v>#DIV/0!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74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77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0172-F978-4C8D-8CA8-331AE4525458}">
  <dimension ref="A1:J3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31</v>
      </c>
      <c r="B8" s="11">
        <v>0</v>
      </c>
      <c r="C8" s="11">
        <v>0</v>
      </c>
      <c r="D8" s="11">
        <v>155</v>
      </c>
      <c r="E8" s="11">
        <v>0</v>
      </c>
      <c r="F8" s="11">
        <f>E8- D8</f>
        <v>-155</v>
      </c>
      <c r="G8" s="14">
        <f>(E8- D8)/D8</f>
        <v>-1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32</v>
      </c>
      <c r="B9" s="18">
        <v>91072.33</v>
      </c>
      <c r="C9" s="18">
        <v>459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33</v>
      </c>
      <c r="B10" s="18">
        <v>61764.4</v>
      </c>
      <c r="C10" s="18">
        <v>119382.45</v>
      </c>
      <c r="D10" s="18">
        <v>3793.04</v>
      </c>
      <c r="E10" s="18">
        <v>177567.19</v>
      </c>
      <c r="F10" s="18">
        <f>E10- D10</f>
        <v>173774.15</v>
      </c>
      <c r="G10" s="19">
        <f>(E10- D10)/D10</f>
        <v>45.813951342458822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34</v>
      </c>
      <c r="B11" s="18">
        <v>142.52000000000001</v>
      </c>
      <c r="C11" s="18">
        <v>1.32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37</v>
      </c>
      <c r="B12" s="18">
        <v>11.72</v>
      </c>
      <c r="C12" s="18">
        <v>154.93</v>
      </c>
      <c r="D12" s="18">
        <v>63.44</v>
      </c>
      <c r="E12" s="18">
        <v>25.12</v>
      </c>
      <c r="F12" s="18">
        <f>E12- D12</f>
        <v>-38.319999999999993</v>
      </c>
      <c r="G12" s="19">
        <f>(E12- D12)/D12</f>
        <v>-0.60403530895334168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40</v>
      </c>
      <c r="B13" s="18">
        <v>230.9</v>
      </c>
      <c r="C13" s="18">
        <v>0</v>
      </c>
      <c r="D13" s="18">
        <v>131.86000000000001</v>
      </c>
      <c r="E13" s="18">
        <v>500</v>
      </c>
      <c r="F13" s="18">
        <f>E13- D13</f>
        <v>368.14</v>
      </c>
      <c r="G13" s="19">
        <f>(E13- D13)/D13</f>
        <v>2.7919005005308657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44</v>
      </c>
      <c r="B14" s="18">
        <v>30</v>
      </c>
      <c r="C14" s="18">
        <v>45</v>
      </c>
      <c r="D14" s="18">
        <v>0</v>
      </c>
      <c r="E14" s="18">
        <v>50</v>
      </c>
      <c r="F14" s="18">
        <f>E14- D14</f>
        <v>50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45</v>
      </c>
      <c r="B15" s="18">
        <v>7996.25</v>
      </c>
      <c r="C15" s="18">
        <v>8000</v>
      </c>
      <c r="D15" s="18">
        <v>8000</v>
      </c>
      <c r="E15" s="18">
        <v>8000</v>
      </c>
      <c r="F15" s="18">
        <f>E15- D15</f>
        <v>0</v>
      </c>
      <c r="G15" s="19">
        <f>(E15- D15)/D15</f>
        <v>0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1" t="s">
        <v>46</v>
      </c>
      <c r="B16" s="24">
        <f>SUM(B8:B15)</f>
        <v>161248.12</v>
      </c>
      <c r="C16" s="24">
        <f>SUM(C8:C15)</f>
        <v>128042.7</v>
      </c>
      <c r="D16" s="24">
        <f>SUM(D8:D15)</f>
        <v>12143.34</v>
      </c>
      <c r="E16" s="24">
        <f>SUM(E8:E15)</f>
        <v>186142.31</v>
      </c>
      <c r="F16" s="24">
        <f>SUM(F8:F15)</f>
        <v>173998.97</v>
      </c>
      <c r="G16" s="25">
        <f>(E16- D16)/D16</f>
        <v>14.328757162362249</v>
      </c>
      <c r="H16" s="24">
        <f>SUM(H8:H15)</f>
        <v>0</v>
      </c>
      <c r="I16" s="11">
        <v>0</v>
      </c>
      <c r="J16" s="26">
        <f>SUM(J8:J15)</f>
        <v>0</v>
      </c>
    </row>
    <row r="17" spans="1:10" ht="16.5" customHeight="1" x14ac:dyDescent="0.2">
      <c r="A17" s="21" t="s">
        <v>47</v>
      </c>
      <c r="B17" s="18"/>
      <c r="C17" s="18"/>
      <c r="D17" s="18"/>
      <c r="E17" s="18"/>
      <c r="F17" s="18"/>
      <c r="G17" s="19"/>
      <c r="H17" s="18"/>
      <c r="I17" s="18"/>
      <c r="J17" s="20"/>
    </row>
    <row r="18" spans="1:10" ht="13.5" customHeight="1" x14ac:dyDescent="0.2">
      <c r="A18" s="17" t="s">
        <v>48</v>
      </c>
      <c r="B18" s="18">
        <v>0</v>
      </c>
      <c r="C18" s="18">
        <v>0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49</v>
      </c>
      <c r="B19" s="18">
        <v>161248.12</v>
      </c>
      <c r="C19" s="18">
        <v>128042.7</v>
      </c>
      <c r="D19" s="18">
        <v>12143.34</v>
      </c>
      <c r="E19" s="18">
        <v>186142.31</v>
      </c>
      <c r="F19" s="18">
        <f>E19- D19</f>
        <v>173998.97</v>
      </c>
      <c r="G19" s="19">
        <f>(E19- D19)/D19</f>
        <v>14.328757162362249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50</v>
      </c>
      <c r="B20" s="18">
        <v>0</v>
      </c>
      <c r="C20" s="18">
        <v>0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22" t="s">
        <v>46</v>
      </c>
      <c r="B21" s="27">
        <f>SUM(B18:B20)</f>
        <v>161248.12</v>
      </c>
      <c r="C21" s="27">
        <f>SUM(C18:C20)</f>
        <v>128042.7</v>
      </c>
      <c r="D21" s="27">
        <f>SUM(D18:D20)</f>
        <v>12143.34</v>
      </c>
      <c r="E21" s="27">
        <f>SUM(E18:E20)</f>
        <v>186142.31</v>
      </c>
      <c r="F21" s="27">
        <f>SUM(F18:F20)</f>
        <v>173998.97</v>
      </c>
      <c r="G21" s="28">
        <f>(E21- D21)/D21</f>
        <v>14.328757162362249</v>
      </c>
      <c r="H21" s="27">
        <f>SUM(H18:H20)</f>
        <v>0</v>
      </c>
      <c r="I21" s="23">
        <v>0</v>
      </c>
      <c r="J21" s="29">
        <f>SUM(J18:J20)</f>
        <v>0</v>
      </c>
    </row>
    <row r="24" spans="1:10" ht="13.5" customHeight="1" x14ac:dyDescent="0.2">
      <c r="A24" s="3" t="s">
        <v>51</v>
      </c>
      <c r="B24" s="3" t="s">
        <v>52</v>
      </c>
      <c r="C24" s="3" t="s">
        <v>53</v>
      </c>
      <c r="D24" s="3" t="s">
        <v>54</v>
      </c>
      <c r="E24" s="3" t="s">
        <v>55</v>
      </c>
      <c r="F24" s="3" t="s">
        <v>56</v>
      </c>
      <c r="G24" s="3" t="s">
        <v>57</v>
      </c>
      <c r="H24" s="3" t="s">
        <v>58</v>
      </c>
      <c r="I24" s="3" t="s">
        <v>59</v>
      </c>
      <c r="J24" s="3" t="s">
        <v>60</v>
      </c>
    </row>
    <row r="25" spans="1:10" ht="36.950000000000003" customHeight="1" x14ac:dyDescent="0.2">
      <c r="A25" s="6" t="s">
        <v>61</v>
      </c>
      <c r="B25" s="7" t="s">
        <v>62</v>
      </c>
      <c r="C25" s="7" t="s">
        <v>63</v>
      </c>
      <c r="D25" s="7" t="s">
        <v>64</v>
      </c>
      <c r="E25" s="7" t="s">
        <v>65</v>
      </c>
      <c r="F25" s="7" t="s">
        <v>66</v>
      </c>
      <c r="G25" s="7" t="s">
        <v>67</v>
      </c>
      <c r="H25" s="7" t="s">
        <v>68</v>
      </c>
      <c r="I25" s="7" t="s">
        <v>67</v>
      </c>
      <c r="J25" s="8" t="s">
        <v>69</v>
      </c>
    </row>
    <row r="26" spans="1:10" ht="13.5" customHeight="1" x14ac:dyDescent="0.2">
      <c r="A26" s="9" t="s">
        <v>31</v>
      </c>
      <c r="B26" s="11">
        <f>J8</f>
        <v>0</v>
      </c>
      <c r="C26" s="11">
        <v>0</v>
      </c>
      <c r="D26" s="11">
        <v>0</v>
      </c>
      <c r="E26" s="11">
        <f>SUM(B26:D26)</f>
        <v>0</v>
      </c>
      <c r="F26" s="11">
        <v>0</v>
      </c>
      <c r="G26" s="14" t="e">
        <f>F26/E26</f>
        <v>#DIV/0!</v>
      </c>
      <c r="H26" s="11">
        <v>0</v>
      </c>
      <c r="I26" s="14">
        <f>IF(E26=0,0,H26/E26)</f>
        <v>0</v>
      </c>
      <c r="J26" s="16">
        <f>E26+F26+H26</f>
        <v>0</v>
      </c>
    </row>
    <row r="27" spans="1:10" ht="13.5" customHeight="1" x14ac:dyDescent="0.2">
      <c r="A27" s="17" t="s">
        <v>32</v>
      </c>
      <c r="B27" s="18">
        <f>J9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33</v>
      </c>
      <c r="B28" s="18">
        <f>J10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34</v>
      </c>
      <c r="B29" s="18">
        <f>J11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37</v>
      </c>
      <c r="B30" s="18">
        <f>J12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40</v>
      </c>
      <c r="B31" s="18">
        <f>J13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44</v>
      </c>
      <c r="B32" s="18">
        <f>J14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45</v>
      </c>
      <c r="B33" s="18">
        <f>J15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21" t="s">
        <v>46</v>
      </c>
      <c r="B34" s="24">
        <f>SUM(B26:B33)</f>
        <v>0</v>
      </c>
      <c r="C34" s="24">
        <f>SUM(C26:C33)</f>
        <v>0</v>
      </c>
      <c r="D34" s="24">
        <f>SUM(D26:D33)</f>
        <v>0</v>
      </c>
      <c r="E34" s="24">
        <f>SUM(E26:E33)</f>
        <v>0</v>
      </c>
      <c r="F34" s="24">
        <f>SUM(F26:F33)</f>
        <v>0</v>
      </c>
      <c r="G34" s="25" t="e">
        <f>F34/E34</f>
        <v>#DIV/0!</v>
      </c>
      <c r="H34" s="24">
        <f>SUM(H26:H33)</f>
        <v>0</v>
      </c>
      <c r="I34" s="11">
        <v>0</v>
      </c>
      <c r="J34" s="26">
        <f>SUM(J26:J33)</f>
        <v>0</v>
      </c>
    </row>
    <row r="35" spans="1:10" ht="13.5" customHeight="1" x14ac:dyDescent="0.2">
      <c r="A35" s="21" t="s">
        <v>47</v>
      </c>
      <c r="B35" s="18"/>
      <c r="C35" s="18"/>
      <c r="D35" s="18"/>
      <c r="E35" s="18"/>
      <c r="F35" s="18"/>
      <c r="G35" s="19"/>
      <c r="H35" s="18"/>
      <c r="I35" s="18"/>
      <c r="J35" s="20"/>
    </row>
    <row r="36" spans="1:10" ht="13.5" customHeight="1" x14ac:dyDescent="0.2">
      <c r="A36" s="17" t="s">
        <v>48</v>
      </c>
      <c r="B36" s="18">
        <f>J18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49</v>
      </c>
      <c r="B37" s="18">
        <f>J19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50</v>
      </c>
      <c r="B38" s="18">
        <f>J20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22" t="s">
        <v>46</v>
      </c>
      <c r="B39" s="27">
        <f>SUM(B36:B38)</f>
        <v>0</v>
      </c>
      <c r="C39" s="27">
        <f>SUM(C36:C38)</f>
        <v>0</v>
      </c>
      <c r="D39" s="27">
        <f>SUM(D36:D38)</f>
        <v>0</v>
      </c>
      <c r="E39" s="27">
        <f>SUM(E36:E38)</f>
        <v>0</v>
      </c>
      <c r="F39" s="27">
        <f>SUM(F36:F38)</f>
        <v>0</v>
      </c>
      <c r="G39" s="28" t="e">
        <f>F39/E39</f>
        <v>#DIV/0!</v>
      </c>
      <c r="H39" s="27">
        <f>SUM(H36:H38)</f>
        <v>0</v>
      </c>
      <c r="I39" s="23">
        <v>0</v>
      </c>
      <c r="J39" s="29">
        <f>SUM(J36:J38)</f>
        <v>0</v>
      </c>
    </row>
  </sheetData>
  <mergeCells count="1"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E4F5-48B2-4C3D-BCB9-0691D5CE141B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5778.24</v>
      </c>
      <c r="C8" s="11">
        <v>6047.71</v>
      </c>
      <c r="D8" s="11">
        <v>6406.56</v>
      </c>
      <c r="E8" s="11">
        <v>6555.89</v>
      </c>
      <c r="F8" s="11">
        <f>E8- D8</f>
        <v>149.32999999999993</v>
      </c>
      <c r="G8" s="14">
        <f>(E8- D8)/D8</f>
        <v>2.3308920856122461E-2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4669.17</v>
      </c>
      <c r="C9" s="18">
        <v>5297.69</v>
      </c>
      <c r="D9" s="18">
        <v>6128.72</v>
      </c>
      <c r="E9" s="18">
        <v>6413.29</v>
      </c>
      <c r="F9" s="18">
        <f>E9- D9</f>
        <v>284.56999999999971</v>
      </c>
      <c r="G9" s="19">
        <f>(E9- D9)/D9</f>
        <v>4.6432207704055609E-2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638.16</v>
      </c>
      <c r="C10" s="18">
        <v>914.47</v>
      </c>
      <c r="D10" s="18">
        <v>864.69</v>
      </c>
      <c r="E10" s="18">
        <v>803.38</v>
      </c>
      <c r="F10" s="18">
        <f>E10- D10</f>
        <v>-61.310000000000059</v>
      </c>
      <c r="G10" s="19">
        <f>(E10- D10)/D10</f>
        <v>-7.0904023407232716E-2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279559.96999999997</v>
      </c>
      <c r="C11" s="18">
        <v>460345.41</v>
      </c>
      <c r="D11" s="18">
        <v>404451.71</v>
      </c>
      <c r="E11" s="18">
        <v>380543.89</v>
      </c>
      <c r="F11" s="18">
        <f>E11- D11</f>
        <v>-23907.820000000007</v>
      </c>
      <c r="G11" s="19">
        <f>(E11- D11)/D11</f>
        <v>-5.9111679859135728E-2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57033.52</v>
      </c>
      <c r="C12" s="18">
        <v>2335.64</v>
      </c>
      <c r="D12" s="18">
        <v>106326.59</v>
      </c>
      <c r="E12" s="18">
        <v>105192.4</v>
      </c>
      <c r="F12" s="18">
        <f>E12- D12</f>
        <v>-1134.1900000000023</v>
      </c>
      <c r="G12" s="19">
        <f>(E12- D12)/D12</f>
        <v>-1.0667040107277044E-2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1494.37</v>
      </c>
      <c r="C13" s="18">
        <v>2310.4499999999998</v>
      </c>
      <c r="D13" s="18">
        <v>1667.01</v>
      </c>
      <c r="E13" s="18">
        <v>2112.96</v>
      </c>
      <c r="F13" s="18">
        <f>E13- D13</f>
        <v>445.95000000000005</v>
      </c>
      <c r="G13" s="19">
        <f>(E13- D13)/D13</f>
        <v>0.26751489193226197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3044.72</v>
      </c>
      <c r="C14" s="18">
        <v>8514.82</v>
      </c>
      <c r="D14" s="18">
        <v>8931.8799999999992</v>
      </c>
      <c r="E14" s="18">
        <v>92399.45</v>
      </c>
      <c r="F14" s="18">
        <f>E14- D14</f>
        <v>83467.569999999992</v>
      </c>
      <c r="G14" s="19">
        <f>(E14- D14)/D14</f>
        <v>9.3449049920061622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13519.18</v>
      </c>
      <c r="C15" s="18">
        <v>3216.12</v>
      </c>
      <c r="D15" s="18">
        <v>14266.52</v>
      </c>
      <c r="E15" s="18">
        <v>21294.83</v>
      </c>
      <c r="F15" s="18">
        <f>E15- D15</f>
        <v>7028.3100000000013</v>
      </c>
      <c r="G15" s="19">
        <f>(E15- D15)/D15</f>
        <v>0.49264361596240719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8432.4699999999993</v>
      </c>
      <c r="C16" s="18">
        <v>21177.87</v>
      </c>
      <c r="D16" s="18">
        <v>7122.12</v>
      </c>
      <c r="E16" s="18">
        <v>6071.65</v>
      </c>
      <c r="F16" s="18">
        <f>E16- D16</f>
        <v>-1050.4700000000003</v>
      </c>
      <c r="G16" s="19">
        <f>(E16- D16)/D16</f>
        <v>-0.14749400459413775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26.81</v>
      </c>
      <c r="E17" s="18">
        <v>0</v>
      </c>
      <c r="F17" s="18">
        <f>E17- D17</f>
        <v>-26.81</v>
      </c>
      <c r="G17" s="19">
        <f>(E17- D17)/D17</f>
        <v>-1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7935.41</v>
      </c>
      <c r="C18" s="18">
        <v>12835.79</v>
      </c>
      <c r="D18" s="18">
        <v>2438.7800000000002</v>
      </c>
      <c r="E18" s="18">
        <v>1534.88</v>
      </c>
      <c r="F18" s="18">
        <f>E18- D18</f>
        <v>-903.90000000000009</v>
      </c>
      <c r="G18" s="19">
        <f>(E18- D18)/D18</f>
        <v>-0.37063613774100168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0</v>
      </c>
      <c r="C19" s="18">
        <v>12.56</v>
      </c>
      <c r="D19" s="18">
        <v>0</v>
      </c>
      <c r="E19" s="18">
        <v>0</v>
      </c>
      <c r="F19" s="18">
        <f>E19- D19</f>
        <v>0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257</v>
      </c>
      <c r="C20" s="18">
        <v>1415.71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1056.19</v>
      </c>
      <c r="C21" s="18">
        <v>856.9</v>
      </c>
      <c r="D21" s="18">
        <v>931.2</v>
      </c>
      <c r="E21" s="18">
        <v>10002.530000000001</v>
      </c>
      <c r="F21" s="18">
        <f>E21- D21</f>
        <v>9071.33</v>
      </c>
      <c r="G21" s="19">
        <f>(E21- D21)/D21</f>
        <v>9.7415485395189005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44</v>
      </c>
      <c r="B22" s="18">
        <v>49789.94</v>
      </c>
      <c r="C22" s="18">
        <v>51110.37</v>
      </c>
      <c r="D22" s="18">
        <v>45603.519999999997</v>
      </c>
      <c r="E22" s="18">
        <v>49979.97</v>
      </c>
      <c r="F22" s="18">
        <f>E22- D22</f>
        <v>4376.4500000000044</v>
      </c>
      <c r="G22" s="19">
        <f>(E22- D22)/D22</f>
        <v>9.5967372694037753E-2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45</v>
      </c>
      <c r="B23" s="18">
        <v>52413.29</v>
      </c>
      <c r="C23" s="18">
        <v>50766</v>
      </c>
      <c r="D23" s="18">
        <v>49455.07</v>
      </c>
      <c r="E23" s="18">
        <v>17482.09</v>
      </c>
      <c r="F23" s="18">
        <f>E23- D23</f>
        <v>-31972.98</v>
      </c>
      <c r="G23" s="19">
        <f>(E23- D23)/D23</f>
        <v>-0.6465056059975246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46</v>
      </c>
      <c r="B24" s="24">
        <f>SUM(B8:B23)</f>
        <v>485621.62999999989</v>
      </c>
      <c r="C24" s="24">
        <f>SUM(C8:C23)</f>
        <v>627157.51</v>
      </c>
      <c r="D24" s="24">
        <f>SUM(D8:D23)</f>
        <v>654621.18000000005</v>
      </c>
      <c r="E24" s="24">
        <f>SUM(E8:E23)</f>
        <v>700387.21</v>
      </c>
      <c r="F24" s="24">
        <f>SUM(F8:F23)</f>
        <v>45766.029999999984</v>
      </c>
      <c r="G24" s="25">
        <f>(E24- D24)/D24</f>
        <v>6.9912235348083163E-2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49</v>
      </c>
      <c r="B27" s="18">
        <v>432674.95</v>
      </c>
      <c r="C27" s="18">
        <v>592764</v>
      </c>
      <c r="D27" s="18">
        <v>598082</v>
      </c>
      <c r="E27" s="18">
        <v>614503.09</v>
      </c>
      <c r="F27" s="18">
        <f>E27- D27</f>
        <v>16421.089999999967</v>
      </c>
      <c r="G27" s="19">
        <f>(E27- D27)/D27</f>
        <v>2.7456251818312485E-2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50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46</v>
      </c>
      <c r="B29" s="27">
        <f>SUM(B26:B28)</f>
        <v>432674.95</v>
      </c>
      <c r="C29" s="27">
        <f>SUM(C26:C28)</f>
        <v>592764</v>
      </c>
      <c r="D29" s="27">
        <f>SUM(D26:D28)</f>
        <v>598082</v>
      </c>
      <c r="E29" s="27">
        <f>SUM(E26:E28)</f>
        <v>614503.09</v>
      </c>
      <c r="F29" s="27">
        <f>SUM(F26:F28)</f>
        <v>16421.089999999967</v>
      </c>
      <c r="G29" s="28">
        <f>(E29- D29)/D29</f>
        <v>2.7456251818312485E-2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51</v>
      </c>
      <c r="B32" s="3" t="s">
        <v>52</v>
      </c>
      <c r="C32" s="3" t="s">
        <v>53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</row>
    <row r="33" spans="1:10" ht="36.950000000000003" customHeight="1" x14ac:dyDescent="0.2">
      <c r="A33" s="6" t="s">
        <v>61</v>
      </c>
      <c r="B33" s="7" t="s">
        <v>62</v>
      </c>
      <c r="C33" s="7" t="s">
        <v>63</v>
      </c>
      <c r="D33" s="7" t="s">
        <v>64</v>
      </c>
      <c r="E33" s="7" t="s">
        <v>65</v>
      </c>
      <c r="F33" s="7" t="s">
        <v>66</v>
      </c>
      <c r="G33" s="7" t="s">
        <v>67</v>
      </c>
      <c r="H33" s="7" t="s">
        <v>68</v>
      </c>
      <c r="I33" s="7" t="s">
        <v>67</v>
      </c>
      <c r="J33" s="8" t="s">
        <v>69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39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40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41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42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44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45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46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47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48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49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50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46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8DDF-3F10-4F88-9924-4AF808B0C50A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72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73</v>
      </c>
      <c r="B9" s="18">
        <v>0</v>
      </c>
      <c r="C9" s="18">
        <v>0</v>
      </c>
      <c r="D9" s="18">
        <v>0</v>
      </c>
      <c r="E9" s="18">
        <v>2900000</v>
      </c>
      <c r="F9" s="18">
        <f>E9- D9</f>
        <v>2900000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46</v>
      </c>
      <c r="B10" s="24">
        <f>SUM(B8:B9)</f>
        <v>0</v>
      </c>
      <c r="C10" s="24">
        <f>SUM(C8:C9)</f>
        <v>0</v>
      </c>
      <c r="D10" s="24">
        <f>SUM(D8:D9)</f>
        <v>0</v>
      </c>
      <c r="E10" s="24">
        <f>SUM(E8:E9)</f>
        <v>2900000</v>
      </c>
      <c r="F10" s="24">
        <f>SUM(F8:F9)</f>
        <v>2900000</v>
      </c>
      <c r="G10" s="25" t="e">
        <f>(E10- D10)/D10</f>
        <v>#DIV/0!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47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49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46</v>
      </c>
      <c r="B15" s="27">
        <f>SUM(B12:B14)</f>
        <v>0</v>
      </c>
      <c r="C15" s="27">
        <f>SUM(C12:C14)</f>
        <v>0</v>
      </c>
      <c r="D15" s="27">
        <f>SUM(D12:D14)</f>
        <v>0</v>
      </c>
      <c r="E15" s="27">
        <f>SUM(E12:E14)</f>
        <v>0</v>
      </c>
      <c r="F15" s="27">
        <f>SUM(F12:F14)</f>
        <v>0</v>
      </c>
      <c r="G15" s="28" t="e">
        <f>(E15- D15)/D15</f>
        <v>#DIV/0!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</row>
    <row r="19" spans="1:10" ht="36.950000000000003" customHeight="1" x14ac:dyDescent="0.2">
      <c r="A19" s="6" t="s">
        <v>74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7" t="s">
        <v>67</v>
      </c>
      <c r="J19" s="8" t="s">
        <v>69</v>
      </c>
    </row>
    <row r="20" spans="1:10" ht="13.5" customHeight="1" x14ac:dyDescent="0.2">
      <c r="A20" s="9" t="s">
        <v>72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73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46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49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50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46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A76B-C84B-460D-9BF2-AFC9D5CDAC73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34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44</v>
      </c>
      <c r="B9" s="18">
        <v>0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45</v>
      </c>
      <c r="B10" s="18">
        <v>0</v>
      </c>
      <c r="C10" s="18">
        <v>0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46</v>
      </c>
      <c r="B11" s="24">
        <f>SUM(B8:B10)</f>
        <v>0</v>
      </c>
      <c r="C11" s="24">
        <f>SUM(C8:C10)</f>
        <v>0</v>
      </c>
      <c r="D11" s="24">
        <f>SUM(D8:D10)</f>
        <v>0</v>
      </c>
      <c r="E11" s="24">
        <f>SUM(E8:E10)</f>
        <v>0</v>
      </c>
      <c r="F11" s="24">
        <f>SUM(F8:F10)</f>
        <v>0</v>
      </c>
      <c r="G11" s="25" t="e">
        <f>(E11- D11)/D11</f>
        <v>#DIV/0!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47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50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46</v>
      </c>
      <c r="B16" s="27">
        <f>SUM(B13:B15)</f>
        <v>0</v>
      </c>
      <c r="C16" s="27">
        <f>SUM(C13:C15)</f>
        <v>0</v>
      </c>
      <c r="D16" s="27">
        <f>SUM(D13:D15)</f>
        <v>0</v>
      </c>
      <c r="E16" s="27">
        <f>SUM(E13:E15)</f>
        <v>0</v>
      </c>
      <c r="F16" s="27">
        <f>SUM(F13:F15)</f>
        <v>0</v>
      </c>
      <c r="G16" s="28" t="e">
        <f>(E16- D16)/D16</f>
        <v>#DIV/0!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58</v>
      </c>
      <c r="I19" s="3" t="s">
        <v>59</v>
      </c>
      <c r="J19" s="3" t="s">
        <v>60</v>
      </c>
    </row>
    <row r="20" spans="1:10" ht="36.950000000000003" customHeight="1" x14ac:dyDescent="0.2">
      <c r="A20" s="6" t="s">
        <v>61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7" t="s">
        <v>67</v>
      </c>
      <c r="J20" s="8" t="s">
        <v>69</v>
      </c>
    </row>
    <row r="21" spans="1:10" ht="13.5" customHeight="1" x14ac:dyDescent="0.2">
      <c r="A21" s="9" t="s">
        <v>34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44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46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49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50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46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Document Services(OE)</vt:lpstr>
      <vt:lpstr>Bond Payments(OE)</vt:lpstr>
      <vt:lpstr>Management Services(OE)</vt:lpstr>
      <vt:lpstr>Purchasing(OE)</vt:lpstr>
      <vt:lpstr>Purchasing(TB)</vt:lpstr>
      <vt:lpstr>Capitol Commission(OE)</vt:lpstr>
      <vt:lpstr>Insurance Management(OE)</vt:lpstr>
      <vt:lpstr>Insurance Management(TB)</vt:lpstr>
      <vt:lpstr>Permanent Building Fund(OE)</vt:lpstr>
      <vt:lpstr>Public Works(OE)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2023-08-10T20:11:52Z</dcterms:created>
  <dcterms:modified xsi:type="dcterms:W3CDTF">2023-08-10T20:13:57Z</dcterms:modified>
</cp:coreProperties>
</file>