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299CC6F0-31FA-44D1-9368-BD2C2900F335}" xr6:coauthVersionLast="47" xr6:coauthVersionMax="47" xr10:uidLastSave="{00000000-0000-0000-0000-000000000000}"/>
  <bookViews>
    <workbookView xWindow="3510" yWindow="3510" windowWidth="21600" windowHeight="11385" xr2:uid="{D6F7B825-4BCE-40C5-B521-20683B157D16}"/>
  </bookViews>
  <sheets>
    <sheet name="Commerce(OE)" sheetId="3" r:id="rId1"/>
    <sheet name="Commerce(T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3" l="1"/>
  <c r="G54" i="3"/>
  <c r="J58" i="3"/>
  <c r="I58" i="3"/>
  <c r="G58" i="3"/>
  <c r="E58" i="3"/>
  <c r="B58" i="3"/>
  <c r="J57" i="3"/>
  <c r="I57" i="3"/>
  <c r="G57" i="3"/>
  <c r="E57" i="3"/>
  <c r="B57" i="3"/>
  <c r="J56" i="3"/>
  <c r="I56" i="3"/>
  <c r="G56" i="3"/>
  <c r="E56" i="3"/>
  <c r="B56" i="3"/>
  <c r="J53" i="3"/>
  <c r="I53" i="3"/>
  <c r="G53" i="3"/>
  <c r="E53" i="3"/>
  <c r="B53" i="3"/>
  <c r="J52" i="3"/>
  <c r="I52" i="3"/>
  <c r="G52" i="3"/>
  <c r="E52" i="3"/>
  <c r="B52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E54" i="3" s="1"/>
  <c r="B38" i="3"/>
  <c r="J37" i="3"/>
  <c r="I37" i="3"/>
  <c r="G37" i="3"/>
  <c r="E37" i="3"/>
  <c r="B37" i="3"/>
  <c r="J36" i="3"/>
  <c r="I36" i="3"/>
  <c r="G36" i="3"/>
  <c r="E36" i="3"/>
  <c r="B36" i="3"/>
  <c r="H59" i="3"/>
  <c r="E59" i="3"/>
  <c r="D59" i="3"/>
  <c r="C59" i="3"/>
  <c r="B59" i="3"/>
  <c r="J59" i="3"/>
  <c r="F59" i="3"/>
  <c r="H54" i="3"/>
  <c r="D54" i="3"/>
  <c r="C54" i="3"/>
  <c r="F54" i="3"/>
  <c r="J31" i="3"/>
  <c r="H31" i="3"/>
  <c r="E31" i="3"/>
  <c r="D31" i="3"/>
  <c r="C31" i="3"/>
  <c r="B31" i="3"/>
  <c r="J26" i="3"/>
  <c r="H26" i="3"/>
  <c r="E26" i="3"/>
  <c r="D26" i="3"/>
  <c r="C26" i="3"/>
  <c r="B26" i="3"/>
  <c r="J30" i="3"/>
  <c r="G30" i="3"/>
  <c r="F30" i="3"/>
  <c r="J29" i="3"/>
  <c r="G29" i="3"/>
  <c r="F29" i="3"/>
  <c r="J28" i="3"/>
  <c r="G28" i="3"/>
  <c r="F28" i="3"/>
  <c r="J25" i="3"/>
  <c r="G25" i="3"/>
  <c r="F25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31" i="2"/>
  <c r="G26" i="2"/>
  <c r="J30" i="2"/>
  <c r="I30" i="2"/>
  <c r="G30" i="2"/>
  <c r="E30" i="2"/>
  <c r="B30" i="2"/>
  <c r="J29" i="2"/>
  <c r="I29" i="2"/>
  <c r="G29" i="2"/>
  <c r="E29" i="2"/>
  <c r="B29" i="2"/>
  <c r="J28" i="2"/>
  <c r="I28" i="2"/>
  <c r="G28" i="2"/>
  <c r="E28" i="2"/>
  <c r="B28" i="2"/>
  <c r="J25" i="2"/>
  <c r="I25" i="2"/>
  <c r="G25" i="2"/>
  <c r="E25" i="2"/>
  <c r="B25" i="2"/>
  <c r="J24" i="2"/>
  <c r="I24" i="2"/>
  <c r="G24" i="2"/>
  <c r="E24" i="2"/>
  <c r="B24" i="2"/>
  <c r="J23" i="2"/>
  <c r="I23" i="2"/>
  <c r="G23" i="2"/>
  <c r="E23" i="2"/>
  <c r="B23" i="2"/>
  <c r="J22" i="2"/>
  <c r="I22" i="2"/>
  <c r="G22" i="2"/>
  <c r="E22" i="2"/>
  <c r="B22" i="2"/>
  <c r="H31" i="2"/>
  <c r="E31" i="2"/>
  <c r="D31" i="2"/>
  <c r="C31" i="2"/>
  <c r="B31" i="2"/>
  <c r="F31" i="2"/>
  <c r="H26" i="2"/>
  <c r="D26" i="2"/>
  <c r="C26" i="2"/>
  <c r="B26" i="2"/>
  <c r="F26" i="2"/>
  <c r="J17" i="2"/>
  <c r="H17" i="2"/>
  <c r="E17" i="2"/>
  <c r="D17" i="2"/>
  <c r="C17" i="2"/>
  <c r="B17" i="2"/>
  <c r="J12" i="2"/>
  <c r="H12" i="2"/>
  <c r="E12" i="2"/>
  <c r="D12" i="2"/>
  <c r="C12" i="2"/>
  <c r="B12" i="2"/>
  <c r="J16" i="2"/>
  <c r="G16" i="2"/>
  <c r="F16" i="2"/>
  <c r="J15" i="2"/>
  <c r="G15" i="2"/>
  <c r="F15" i="2"/>
  <c r="J14" i="2"/>
  <c r="G14" i="2"/>
  <c r="F14" i="2"/>
  <c r="F17" i="2" s="1"/>
  <c r="J11" i="2"/>
  <c r="G11" i="2"/>
  <c r="F11" i="2"/>
  <c r="J10" i="2"/>
  <c r="G10" i="2"/>
  <c r="F10" i="2"/>
  <c r="J9" i="2"/>
  <c r="G9" i="2"/>
  <c r="F9" i="2"/>
  <c r="J8" i="2"/>
  <c r="G8" i="2"/>
  <c r="F8" i="2"/>
  <c r="B54" i="3" l="1"/>
  <c r="J54" i="3"/>
  <c r="G31" i="3"/>
  <c r="F31" i="3"/>
  <c r="G26" i="3"/>
  <c r="F26" i="3"/>
  <c r="J31" i="2"/>
  <c r="E26" i="2"/>
  <c r="J26" i="2"/>
  <c r="G17" i="2"/>
  <c r="G12" i="2"/>
  <c r="F12" i="2"/>
</calcChain>
</file>

<file path=xl/sharedStrings.xml><?xml version="1.0" encoding="utf-8"?>
<sst xmlns="http://schemas.openxmlformats.org/spreadsheetml/2006/main" count="164" uniqueCount="76">
  <si>
    <t>Form B4:  Inflationary Adjustments</t>
  </si>
  <si>
    <t>Agency: Commerce, Department of</t>
  </si>
  <si>
    <t>Agency Number:  220</t>
  </si>
  <si>
    <t>FY  2025  Request</t>
  </si>
  <si>
    <t>Function: Commerce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</si>
  <si>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</si>
  <si>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</si>
  <si>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</si>
  <si>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</si>
  <si>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</si>
  <si>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</si>
  <si>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</si>
  <si>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</si>
  <si>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</si>
  <si>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</si>
  <si>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</si>
  <si>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</si>
  <si>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</si>
  <si>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</si>
  <si>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</si>
  <si>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</si>
  <si>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</si>
  <si>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</si>
  <si>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</si>
  <si>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</si>
  <si>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</si>
  <si>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</si>
  <si>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</si>
  <si>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Awards Contr &amp; Claims</t>
  </si>
  <si>
    <t>Federal Payments To Subgrantees</t>
  </si>
  <si>
    <t>Miscellaneous Payments As Agent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</si>
  <si>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</si>
  <si>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</si>
  <si>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</si>
  <si>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</si>
  <si>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</si>
  <si>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</si>
  <si>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</si>
  <si>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</si>
  <si>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</si>
  <si>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</si>
  <si>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</si>
  <si>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</si>
  <si>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</si>
  <si>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</si>
  <si>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</si>
  <si>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</si>
  <si>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</si>
  <si>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</si>
  <si>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</si>
  <si>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</si>
  <si>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</si>
  <si>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</si>
  <si>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</si>
  <si>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</si>
  <si>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</si>
  <si>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</si>
  <si>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</si>
  <si>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</si>
  <si>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</si>
  <si>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</si>
  <si>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</si>
  <si>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</si>
  <si>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</si>
  <si>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</si>
  <si>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</si>
  <si>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</si>
  <si>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Manufacturing &amp; Merchandising Costs</t>
  </si>
  <si>
    <t>Computer Supplies</t>
  </si>
  <si>
    <t>Repair &amp; Maintenance Supplies</t>
  </si>
  <si>
    <t>Specific Use Supplies</t>
  </si>
  <si>
    <t>Insurance</t>
  </si>
  <si>
    <t>Utility Charges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</si>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</sst>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310C-58BD-45E5-A9B7-3059F426AF92}">
  <dimension ref="A1:J59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56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57</v>
      </c>
      <c r="B8" s="11">
        <v>163653.96</v>
      </c>
      <c r="C8" s="11">
        <v>210592.96</v>
      </c>
      <c r="D8" s="11">
        <v>273129.84999999998</v>
      </c>
      <c r="E8" s="11">
        <v>258487.77</v>
      </c>
      <c r="F8" s="11">
        <f>E8- D8</f>
        <v>-14642.079999999987</v>
      </c>
      <c r="G8" s="14">
        <f>(E8- D8)/D8</f>
        <v>-5.3608494274792695E-2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58</v>
      </c>
      <c r="B9" s="18">
        <v>176362.12</v>
      </c>
      <c r="C9" s="18">
        <v>127537.33</v>
      </c>
      <c r="D9" s="18">
        <v>93432.69</v>
      </c>
      <c r="E9" s="18">
        <v>130579.87</v>
      </c>
      <c r="F9" s="18">
        <f>E9- D9</f>
        <v>37147.179999999993</v>
      </c>
      <c r="G9" s="19">
        <f>(E9- D9)/D9</f>
        <v>0.39758225948541126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59</v>
      </c>
      <c r="B10" s="18">
        <v>2727.86</v>
      </c>
      <c r="C10" s="18">
        <v>80339.08</v>
      </c>
      <c r="D10" s="18">
        <v>98781.440000000002</v>
      </c>
      <c r="E10" s="18">
        <v>101969.16</v>
      </c>
      <c r="F10" s="18">
        <f>E10- D10</f>
        <v>3187.7200000000012</v>
      </c>
      <c r="G10" s="19">
        <f>(E10- D10)/D10</f>
        <v>3.2270434607958753E-2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60</v>
      </c>
      <c r="B11" s="18">
        <v>6380416.4100000001</v>
      </c>
      <c r="C11" s="18">
        <v>13849667.460000001</v>
      </c>
      <c r="D11" s="18">
        <v>9275788.7200000007</v>
      </c>
      <c r="E11" s="18">
        <v>10032650.279999999</v>
      </c>
      <c r="F11" s="18">
        <f>E11- D11</f>
        <v>756861.55999999866</v>
      </c>
      <c r="G11" s="19">
        <f>(E11- D11)/D11</f>
        <v>8.1595385885417038E-2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61</v>
      </c>
      <c r="B12" s="18">
        <v>2612.5300000000002</v>
      </c>
      <c r="C12" s="18">
        <v>1558.3</v>
      </c>
      <c r="D12" s="18">
        <v>3319.07</v>
      </c>
      <c r="E12" s="18">
        <v>2322.64</v>
      </c>
      <c r="F12" s="18">
        <f>E12- D12</f>
        <v>-996.43000000000029</v>
      </c>
      <c r="G12" s="19">
        <f>(E12- D12)/D12</f>
        <v>-0.30021361405453945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62</v>
      </c>
      <c r="B13" s="18">
        <v>6343.04</v>
      </c>
      <c r="C13" s="18">
        <v>5888.7</v>
      </c>
      <c r="D13" s="18">
        <v>7279.89</v>
      </c>
      <c r="E13" s="18">
        <v>7756.99</v>
      </c>
      <c r="F13" s="18">
        <f>E13- D13</f>
        <v>477.09999999999945</v>
      </c>
      <c r="G13" s="19">
        <f>(E13- D13)/D13</f>
        <v>6.553670453811794E-2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63</v>
      </c>
      <c r="B14" s="18">
        <v>106081.27</v>
      </c>
      <c r="C14" s="18">
        <v>106661.31</v>
      </c>
      <c r="D14" s="18">
        <v>105521.9</v>
      </c>
      <c r="E14" s="18">
        <v>294272.13</v>
      </c>
      <c r="F14" s="18">
        <f>E14- D14</f>
        <v>188750.23</v>
      </c>
      <c r="G14" s="19">
        <f>(E14- D14)/D14</f>
        <v>1.7887303962494991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64</v>
      </c>
      <c r="B15" s="18">
        <v>214231.72</v>
      </c>
      <c r="C15" s="18">
        <v>15915.85</v>
      </c>
      <c r="D15" s="18">
        <v>173159.43</v>
      </c>
      <c r="E15" s="18">
        <v>224860.28</v>
      </c>
      <c r="F15" s="18">
        <f>E15- D15</f>
        <v>51700.850000000006</v>
      </c>
      <c r="G15" s="19">
        <f>(E15- D15)/D15</f>
        <v>0.29857369015363477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65</v>
      </c>
      <c r="B16" s="18">
        <v>8418.81</v>
      </c>
      <c r="C16" s="18">
        <v>5894.41</v>
      </c>
      <c r="D16" s="18">
        <v>8964.01</v>
      </c>
      <c r="E16" s="18">
        <v>11770.07</v>
      </c>
      <c r="F16" s="18">
        <f>E16- D16</f>
        <v>2806.0599999999995</v>
      </c>
      <c r="G16" s="19">
        <f>(E16- D16)/D16</f>
        <v>0.31303624159276922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66</v>
      </c>
      <c r="B17" s="18">
        <v>3630.69</v>
      </c>
      <c r="C17" s="18">
        <v>998.79</v>
      </c>
      <c r="D17" s="18">
        <v>4728.7700000000004</v>
      </c>
      <c r="E17" s="18">
        <v>7137.94</v>
      </c>
      <c r="F17" s="18">
        <f>E17- D17</f>
        <v>2409.1699999999992</v>
      </c>
      <c r="G17" s="19">
        <f>(E17- D17)/D17</f>
        <v>0.50947075032196509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67</v>
      </c>
      <c r="B18" s="18">
        <v>0</v>
      </c>
      <c r="C18" s="18">
        <v>0</v>
      </c>
      <c r="D18" s="18">
        <v>75.23</v>
      </c>
      <c r="E18" s="18">
        <v>37</v>
      </c>
      <c r="F18" s="18">
        <f>E18- D18</f>
        <v>-38.230000000000004</v>
      </c>
      <c r="G18" s="19">
        <f>(E18- D18)/D18</f>
        <v>-0.50817493021401039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68</v>
      </c>
      <c r="B19" s="18">
        <v>12327.88</v>
      </c>
      <c r="C19" s="18">
        <v>82503.58</v>
      </c>
      <c r="D19" s="18">
        <v>7458.17</v>
      </c>
      <c r="E19" s="18">
        <v>101503.91</v>
      </c>
      <c r="F19" s="18">
        <f>E19- D19</f>
        <v>94045.74</v>
      </c>
      <c r="G19" s="19">
        <f>(E19- D19)/D19</f>
        <v>12.609760839455255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69</v>
      </c>
      <c r="B20" s="18">
        <v>1654.94</v>
      </c>
      <c r="C20" s="18">
        <v>807.67</v>
      </c>
      <c r="D20" s="18">
        <v>-321.93</v>
      </c>
      <c r="E20" s="18">
        <v>3631.71</v>
      </c>
      <c r="F20" s="18">
        <f>E20- D20</f>
        <v>3953.64</v>
      </c>
      <c r="G20" s="19">
        <f>(E20- D20)/D20</f>
        <v>-12.281054887708507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70</v>
      </c>
      <c r="B21" s="18">
        <v>964.5</v>
      </c>
      <c r="C21" s="18">
        <v>229.95</v>
      </c>
      <c r="D21" s="18">
        <v>129.55000000000001</v>
      </c>
      <c r="E21" s="18">
        <v>0</v>
      </c>
      <c r="F21" s="18">
        <f>E21- D21</f>
        <v>-129.55000000000001</v>
      </c>
      <c r="G21" s="19">
        <f>(E21- D21)/D21</f>
        <v>-1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71</v>
      </c>
      <c r="B22" s="18">
        <v>2514.64</v>
      </c>
      <c r="C22" s="18">
        <v>2305.2399999999998</v>
      </c>
      <c r="D22" s="18">
        <v>3186.85</v>
      </c>
      <c r="E22" s="18">
        <v>21681.27</v>
      </c>
      <c r="F22" s="18">
        <f>E22- D22</f>
        <v>18494.420000000002</v>
      </c>
      <c r="G22" s="19">
        <f>(E22- D22)/D22</f>
        <v>5.8033544095266496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72</v>
      </c>
      <c r="B23" s="18">
        <v>0</v>
      </c>
      <c r="C23" s="18">
        <v>750.75</v>
      </c>
      <c r="D23" s="18">
        <v>0</v>
      </c>
      <c r="E23" s="18">
        <v>0</v>
      </c>
      <c r="F23" s="18">
        <f>E23- D23</f>
        <v>0</v>
      </c>
      <c r="G23" s="19" t="e">
        <f>(E23- D23)/D23</f>
        <v>#DIV/0!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73</v>
      </c>
      <c r="B24" s="18">
        <v>333687.53000000003</v>
      </c>
      <c r="C24" s="18">
        <v>293428.33</v>
      </c>
      <c r="D24" s="18">
        <v>313690.88</v>
      </c>
      <c r="E24" s="18">
        <v>363311.02</v>
      </c>
      <c r="F24" s="18">
        <f>E24- D24</f>
        <v>49620.140000000014</v>
      </c>
      <c r="G24" s="19">
        <f>(E24- D24)/D24</f>
        <v>0.15818164684928046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17" t="s">
        <v>74</v>
      </c>
      <c r="B25" s="18">
        <v>193096.55</v>
      </c>
      <c r="C25" s="18">
        <v>67073.490000000005</v>
      </c>
      <c r="D25" s="18">
        <v>135396.92000000001</v>
      </c>
      <c r="E25" s="18">
        <v>244395.55</v>
      </c>
      <c r="F25" s="18">
        <f>E25- D25</f>
        <v>108998.62999999998</v>
      </c>
      <c r="G25" s="19">
        <f>(E25- D25)/D25</f>
        <v>0.80503035076425644</v>
      </c>
      <c r="H25" s="18">
        <v>0</v>
      </c>
      <c r="I25" s="18">
        <v>0</v>
      </c>
      <c r="J25" s="20">
        <f>H25+ I25</f>
        <v>0</v>
      </c>
    </row>
    <row r="26" spans="1:10" ht="13.5" customHeight="1" x14ac:dyDescent="0.2">
      <c r="A26" s="21" t="s">
        <v>32</v>
      </c>
      <c r="B26" s="24">
        <f>SUM(B8:B25)</f>
        <v>7608724.4499999993</v>
      </c>
      <c r="C26" s="24">
        <f>SUM(C8:C25)</f>
        <v>14852153.199999999</v>
      </c>
      <c r="D26" s="24">
        <f>SUM(D8:D25)</f>
        <v>10503721.440000003</v>
      </c>
      <c r="E26" s="24">
        <f>SUM(E8:E25)</f>
        <v>11806367.590000002</v>
      </c>
      <c r="F26" s="24">
        <f>SUM(F8:F25)</f>
        <v>1302646.1499999985</v>
      </c>
      <c r="G26" s="25">
        <f>(E26- D26)/D26</f>
        <v>0.12401758342898306</v>
      </c>
      <c r="H26" s="24">
        <f>SUM(H8:H25)</f>
        <v>0</v>
      </c>
      <c r="I26" s="11">
        <v>0</v>
      </c>
      <c r="J26" s="26">
        <f>SUM(J8:J25)</f>
        <v>0</v>
      </c>
    </row>
    <row r="27" spans="1:10" ht="16.5" customHeight="1" x14ac:dyDescent="0.2">
      <c r="A27" s="21" t="s">
        <v>33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34</v>
      </c>
      <c r="B28" s="18">
        <v>958217.49</v>
      </c>
      <c r="C28" s="18">
        <v>1036105.86</v>
      </c>
      <c r="D28" s="18">
        <v>1071635.98</v>
      </c>
      <c r="E28" s="18">
        <v>1249126.3400000001</v>
      </c>
      <c r="F28" s="18">
        <f>E28- D28</f>
        <v>177490.3600000001</v>
      </c>
      <c r="G28" s="19">
        <f>(E28- D28)/D28</f>
        <v>0.16562560730743672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35</v>
      </c>
      <c r="B29" s="18">
        <v>6462010.04</v>
      </c>
      <c r="C29" s="18">
        <v>13725216.859999999</v>
      </c>
      <c r="D29" s="18">
        <v>9359076.6600000001</v>
      </c>
      <c r="E29" s="18">
        <v>10465301.49</v>
      </c>
      <c r="F29" s="18">
        <f>E29- D29</f>
        <v>1106224.83</v>
      </c>
      <c r="G29" s="19">
        <f>(E29- D29)/D29</f>
        <v>0.11819807339840724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17" t="s">
        <v>36</v>
      </c>
      <c r="B30" s="18">
        <v>188496.92</v>
      </c>
      <c r="C30" s="18">
        <v>90830.48</v>
      </c>
      <c r="D30" s="18">
        <v>63013.8</v>
      </c>
      <c r="E30" s="18">
        <v>91939.76</v>
      </c>
      <c r="F30" s="18">
        <f>E30- D30</f>
        <v>28925.959999999992</v>
      </c>
      <c r="G30" s="19">
        <f>(E30- D30)/D30</f>
        <v>0.45904167023731296</v>
      </c>
      <c r="H30" s="18">
        <v>0</v>
      </c>
      <c r="I30" s="18">
        <v>0</v>
      </c>
      <c r="J30" s="20">
        <f>H30+ I30</f>
        <v>0</v>
      </c>
    </row>
    <row r="31" spans="1:10" ht="13.5" customHeight="1" x14ac:dyDescent="0.2">
      <c r="A31" s="22" t="s">
        <v>32</v>
      </c>
      <c r="B31" s="27">
        <f>SUM(B28:B30)</f>
        <v>7608724.4500000002</v>
      </c>
      <c r="C31" s="27">
        <f>SUM(C28:C30)</f>
        <v>14852153.199999999</v>
      </c>
      <c r="D31" s="27">
        <f>SUM(D28:D30)</f>
        <v>10493726.440000001</v>
      </c>
      <c r="E31" s="27">
        <f>SUM(E28:E30)</f>
        <v>11806367.59</v>
      </c>
      <c r="F31" s="27">
        <f>SUM(F28:F30)</f>
        <v>1312641.1500000001</v>
      </c>
      <c r="G31" s="28">
        <f>(E31- D31)/D31</f>
        <v>0.12508818078165931</v>
      </c>
      <c r="H31" s="27">
        <f>SUM(H28:H30)</f>
        <v>0</v>
      </c>
      <c r="I31" s="23">
        <v>0</v>
      </c>
      <c r="J31" s="29">
        <f>SUM(J28:J30)</f>
        <v>0</v>
      </c>
    </row>
    <row r="34" spans="1:10" ht="13.5" customHeight="1" x14ac:dyDescent="0.2">
      <c r="A34" s="3" t="s">
        <v>37</v>
      </c>
      <c r="B34" s="3" t="s">
        <v>38</v>
      </c>
      <c r="C34" s="3" t="s">
        <v>39</v>
      </c>
      <c r="D34" s="3" t="s">
        <v>40</v>
      </c>
      <c r="E34" s="3" t="s">
        <v>41</v>
      </c>
      <c r="F34" s="3" t="s">
        <v>42</v>
      </c>
      <c r="G34" s="3" t="s">
        <v>43</v>
      </c>
      <c r="H34" s="3" t="s">
        <v>44</v>
      </c>
      <c r="I34" s="3" t="s">
        <v>45</v>
      </c>
      <c r="J34" s="3" t="s">
        <v>46</v>
      </c>
    </row>
    <row r="35" spans="1:10" ht="36.950000000000003" customHeight="1" x14ac:dyDescent="0.2">
      <c r="A35" s="6" t="s">
        <v>75</v>
      </c>
      <c r="B35" s="7" t="s">
        <v>48</v>
      </c>
      <c r="C35" s="7" t="s">
        <v>49</v>
      </c>
      <c r="D35" s="7" t="s">
        <v>50</v>
      </c>
      <c r="E35" s="7" t="s">
        <v>51</v>
      </c>
      <c r="F35" s="7" t="s">
        <v>52</v>
      </c>
      <c r="G35" s="7" t="s">
        <v>53</v>
      </c>
      <c r="H35" s="7" t="s">
        <v>54</v>
      </c>
      <c r="I35" s="7" t="s">
        <v>53</v>
      </c>
      <c r="J35" s="8" t="s">
        <v>55</v>
      </c>
    </row>
    <row r="36" spans="1:10" ht="13.5" customHeight="1" x14ac:dyDescent="0.2">
      <c r="A36" s="9" t="s">
        <v>57</v>
      </c>
      <c r="B36" s="11">
        <f>J8</f>
        <v>0</v>
      </c>
      <c r="C36" s="11">
        <v>0</v>
      </c>
      <c r="D36" s="11">
        <v>0</v>
      </c>
      <c r="E36" s="11">
        <f>SUM(B36:D36)</f>
        <v>0</v>
      </c>
      <c r="F36" s="11">
        <v>0</v>
      </c>
      <c r="G36" s="14" t="e">
        <f>F36/E36</f>
        <v>#DIV/0!</v>
      </c>
      <c r="H36" s="11">
        <v>0</v>
      </c>
      <c r="I36" s="14">
        <f>IF(E36=0,0,H36/E36)</f>
        <v>0</v>
      </c>
      <c r="J36" s="16">
        <f>E36+F36+H36</f>
        <v>0</v>
      </c>
    </row>
    <row r="37" spans="1:10" ht="13.5" customHeight="1" x14ac:dyDescent="0.2">
      <c r="A37" s="17" t="s">
        <v>58</v>
      </c>
      <c r="B37" s="18">
        <f>J9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59</v>
      </c>
      <c r="B38" s="18">
        <f>J10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60</v>
      </c>
      <c r="B39" s="18">
        <f>J11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61</v>
      </c>
      <c r="B40" s="18">
        <f>J12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62</v>
      </c>
      <c r="B41" s="18">
        <f>J13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63</v>
      </c>
      <c r="B42" s="18">
        <f>J14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64</v>
      </c>
      <c r="B43" s="18">
        <f>J15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65</v>
      </c>
      <c r="B44" s="18">
        <f>J16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66</v>
      </c>
      <c r="B45" s="18">
        <f>J17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67</v>
      </c>
      <c r="B46" s="18">
        <f>J18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68</v>
      </c>
      <c r="B47" s="18">
        <f>J19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69</v>
      </c>
      <c r="B48" s="18">
        <f>J20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70</v>
      </c>
      <c r="B49" s="18">
        <f>J21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71</v>
      </c>
      <c r="B50" s="18">
        <f>J22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72</v>
      </c>
      <c r="B51" s="18">
        <f>J23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17" t="s">
        <v>73</v>
      </c>
      <c r="B52" s="18">
        <f>J24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74</v>
      </c>
      <c r="B53" s="18">
        <f>J25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21" t="s">
        <v>32</v>
      </c>
      <c r="B54" s="24">
        <f>SUM(B36:B53)</f>
        <v>0</v>
      </c>
      <c r="C54" s="24">
        <f>SUM(C36:C53)</f>
        <v>0</v>
      </c>
      <c r="D54" s="24">
        <f>SUM(D36:D53)</f>
        <v>0</v>
      </c>
      <c r="E54" s="24">
        <f>SUM(E36:E53)</f>
        <v>0</v>
      </c>
      <c r="F54" s="24">
        <f>SUM(F36:F53)</f>
        <v>0</v>
      </c>
      <c r="G54" s="25" t="e">
        <f>F54/E54</f>
        <v>#DIV/0!</v>
      </c>
      <c r="H54" s="24">
        <f>SUM(H36:H53)</f>
        <v>0</v>
      </c>
      <c r="I54" s="11">
        <v>0</v>
      </c>
      <c r="J54" s="26">
        <f>SUM(J36:J53)</f>
        <v>0</v>
      </c>
    </row>
    <row r="55" spans="1:10" ht="13.5" customHeight="1" x14ac:dyDescent="0.2">
      <c r="A55" s="21" t="s">
        <v>33</v>
      </c>
      <c r="B55" s="18"/>
      <c r="C55" s="18"/>
      <c r="D55" s="18"/>
      <c r="E55" s="18"/>
      <c r="F55" s="18"/>
      <c r="G55" s="19"/>
      <c r="H55" s="18"/>
      <c r="I55" s="18"/>
      <c r="J55" s="20"/>
    </row>
    <row r="56" spans="1:10" ht="13.5" customHeight="1" x14ac:dyDescent="0.2">
      <c r="A56" s="17" t="s">
        <v>34</v>
      </c>
      <c r="B56" s="18">
        <f>J28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17" t="s">
        <v>35</v>
      </c>
      <c r="B57" s="18">
        <f>J29</f>
        <v>0</v>
      </c>
      <c r="C57" s="18">
        <v>0</v>
      </c>
      <c r="D57" s="18">
        <v>0</v>
      </c>
      <c r="E57" s="18">
        <f>SUM(B57:D57)</f>
        <v>0</v>
      </c>
      <c r="F57" s="18">
        <v>0</v>
      </c>
      <c r="G57" s="19" t="e">
        <f>F57/E57</f>
        <v>#DIV/0!</v>
      </c>
      <c r="H57" s="18">
        <v>0</v>
      </c>
      <c r="I57" s="19">
        <f>IF(E57=0,0,H57/E57)</f>
        <v>0</v>
      </c>
      <c r="J57" s="20">
        <f>E57+F57+H57</f>
        <v>0</v>
      </c>
    </row>
    <row r="58" spans="1:10" ht="13.5" customHeight="1" x14ac:dyDescent="0.2">
      <c r="A58" s="17" t="s">
        <v>36</v>
      </c>
      <c r="B58" s="18">
        <f>J30</f>
        <v>0</v>
      </c>
      <c r="C58" s="18">
        <v>0</v>
      </c>
      <c r="D58" s="18">
        <v>0</v>
      </c>
      <c r="E58" s="18">
        <f>SUM(B58:D58)</f>
        <v>0</v>
      </c>
      <c r="F58" s="18">
        <v>0</v>
      </c>
      <c r="G58" s="19" t="e">
        <f>F58/E58</f>
        <v>#DIV/0!</v>
      </c>
      <c r="H58" s="18">
        <v>0</v>
      </c>
      <c r="I58" s="19">
        <f>IF(E58=0,0,H58/E58)</f>
        <v>0</v>
      </c>
      <c r="J58" s="20">
        <f>E58+F58+H58</f>
        <v>0</v>
      </c>
    </row>
    <row r="59" spans="1:10" ht="13.5" customHeight="1" x14ac:dyDescent="0.2">
      <c r="A59" s="22" t="s">
        <v>32</v>
      </c>
      <c r="B59" s="27">
        <f>SUM(B56:B58)</f>
        <v>0</v>
      </c>
      <c r="C59" s="27">
        <f>SUM(C56:C58)</f>
        <v>0</v>
      </c>
      <c r="D59" s="27">
        <f>SUM(D56:D58)</f>
        <v>0</v>
      </c>
      <c r="E59" s="27">
        <f>SUM(E56:E58)</f>
        <v>0</v>
      </c>
      <c r="F59" s="27">
        <f>SUM(F56:F58)</f>
        <v>0</v>
      </c>
      <c r="G59" s="28" t="e">
        <f>F59/E59</f>
        <v>#DIV/0!</v>
      </c>
      <c r="H59" s="27">
        <f>SUM(H56:H58)</f>
        <v>0</v>
      </c>
      <c r="I59" s="23">
        <v>0</v>
      </c>
      <c r="J59" s="29">
        <f>SUM(J56:J58)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3AB8-2F01-4FA9-A73A-E222972014C3}">
  <dimension ref="A1:J31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0</v>
      </c>
      <c r="E8" s="11">
        <v>0</v>
      </c>
      <c r="F8" s="11">
        <f>E8- D8</f>
        <v>0</v>
      </c>
      <c r="G8" s="14" t="e">
        <f>(E8- D8)/D8</f>
        <v>#DIV/0!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9437126</v>
      </c>
      <c r="C9" s="18">
        <v>6960654</v>
      </c>
      <c r="D9" s="18">
        <v>20158383.010000002</v>
      </c>
      <c r="E9" s="18">
        <v>6967995.4699999997</v>
      </c>
      <c r="F9" s="18">
        <f>E9- D9</f>
        <v>-13190387.540000003</v>
      </c>
      <c r="G9" s="19">
        <f>(E9- D9)/D9</f>
        <v>-0.65433757923225422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140975.95000000001</v>
      </c>
      <c r="C10" s="18">
        <v>111146.77</v>
      </c>
      <c r="D10" s="18">
        <v>170134.68</v>
      </c>
      <c r="E10" s="18">
        <v>261953.41</v>
      </c>
      <c r="F10" s="18">
        <f>E10- D10</f>
        <v>91818.73000000001</v>
      </c>
      <c r="G10" s="19">
        <f>(E10- D10)/D10</f>
        <v>0.53968262085072849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8154640.21</v>
      </c>
      <c r="C11" s="18">
        <v>49233699.369999997</v>
      </c>
      <c r="D11" s="18">
        <v>7829701.2400000002</v>
      </c>
      <c r="E11" s="18">
        <v>12337985.58</v>
      </c>
      <c r="F11" s="18">
        <f>E11- D11</f>
        <v>4508284.34</v>
      </c>
      <c r="G11" s="19">
        <f>(E11- D11)/D11</f>
        <v>0.5757926390560465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21" t="s">
        <v>32</v>
      </c>
      <c r="B12" s="24">
        <f>SUM(B8:B11)</f>
        <v>17732742.16</v>
      </c>
      <c r="C12" s="24">
        <f>SUM(C8:C11)</f>
        <v>56305500.140000001</v>
      </c>
      <c r="D12" s="24">
        <f>SUM(D8:D11)</f>
        <v>28158218.93</v>
      </c>
      <c r="E12" s="24">
        <f>SUM(E8:E11)</f>
        <v>19567934.460000001</v>
      </c>
      <c r="F12" s="24">
        <f>SUM(F8:F11)</f>
        <v>-8590284.4700000025</v>
      </c>
      <c r="G12" s="25">
        <f>(E12- D12)/D12</f>
        <v>-0.30507201081698526</v>
      </c>
      <c r="H12" s="24">
        <f>SUM(H8:H11)</f>
        <v>0</v>
      </c>
      <c r="I12" s="11">
        <v>0</v>
      </c>
      <c r="J12" s="26">
        <f>SUM(J8:J11)</f>
        <v>0</v>
      </c>
    </row>
    <row r="13" spans="1:10" ht="16.5" customHeight="1" x14ac:dyDescent="0.2">
      <c r="A13" s="21" t="s">
        <v>33</v>
      </c>
      <c r="B13" s="18"/>
      <c r="C13" s="18"/>
      <c r="D13" s="18"/>
      <c r="E13" s="18"/>
      <c r="F13" s="18"/>
      <c r="G13" s="19"/>
      <c r="H13" s="18"/>
      <c r="I13" s="18"/>
      <c r="J13" s="20"/>
    </row>
    <row r="14" spans="1:10" ht="13.5" customHeight="1" x14ac:dyDescent="0.2">
      <c r="A14" s="17" t="s">
        <v>34</v>
      </c>
      <c r="B14" s="18">
        <v>1968354.2</v>
      </c>
      <c r="C14" s="18">
        <v>2495715.64</v>
      </c>
      <c r="D14" s="18">
        <v>2566232</v>
      </c>
      <c r="E14" s="18">
        <v>2370262.4300000002</v>
      </c>
      <c r="F14" s="18">
        <f>E14- D14</f>
        <v>-195969.56999999983</v>
      </c>
      <c r="G14" s="19">
        <f>(E14- D14)/D14</f>
        <v>-7.6364712933203169E-2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15764387.960000001</v>
      </c>
      <c r="C15" s="18">
        <v>53809784.5</v>
      </c>
      <c r="D15" s="18">
        <v>25591986.93</v>
      </c>
      <c r="E15" s="18">
        <v>16134639.539999999</v>
      </c>
      <c r="F15" s="18">
        <f>E15- D15</f>
        <v>-9457347.3900000006</v>
      </c>
      <c r="G15" s="19">
        <f>(E15- D15)/D15</f>
        <v>-0.36954330337335789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0</v>
      </c>
      <c r="C16" s="18">
        <v>0</v>
      </c>
      <c r="D16" s="18">
        <v>0</v>
      </c>
      <c r="E16" s="18">
        <v>0</v>
      </c>
      <c r="F16" s="18">
        <f>E16- D16</f>
        <v>0</v>
      </c>
      <c r="G16" s="19" t="e">
        <f>(E16- D16)/D16</f>
        <v>#DIV/0!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22" t="s">
        <v>32</v>
      </c>
      <c r="B17" s="27">
        <f>SUM(B14:B16)</f>
        <v>17732742.16</v>
      </c>
      <c r="C17" s="27">
        <f>SUM(C14:C16)</f>
        <v>56305500.140000001</v>
      </c>
      <c r="D17" s="27">
        <f>SUM(D14:D16)</f>
        <v>28158218.93</v>
      </c>
      <c r="E17" s="27">
        <f>SUM(E14:E16)</f>
        <v>18504901.969999999</v>
      </c>
      <c r="F17" s="27">
        <f>SUM(F14:F16)</f>
        <v>-9653316.9600000009</v>
      </c>
      <c r="G17" s="28">
        <f>(E17- D17)/D17</f>
        <v>-0.34282413188127026</v>
      </c>
      <c r="H17" s="27">
        <f>SUM(H14:H16)</f>
        <v>0</v>
      </c>
      <c r="I17" s="23">
        <v>0</v>
      </c>
      <c r="J17" s="29">
        <f>SUM(J14:J16)</f>
        <v>0</v>
      </c>
    </row>
    <row r="20" spans="1:10" ht="13.5" customHeight="1" x14ac:dyDescent="0.2">
      <c r="A20" s="3" t="s">
        <v>37</v>
      </c>
      <c r="B20" s="3" t="s">
        <v>38</v>
      </c>
      <c r="C20" s="3" t="s">
        <v>39</v>
      </c>
      <c r="D20" s="3" t="s">
        <v>40</v>
      </c>
      <c r="E20" s="3" t="s">
        <v>41</v>
      </c>
      <c r="F20" s="3" t="s">
        <v>42</v>
      </c>
      <c r="G20" s="3" t="s">
        <v>43</v>
      </c>
      <c r="H20" s="3" t="s">
        <v>44</v>
      </c>
      <c r="I20" s="3" t="s">
        <v>45</v>
      </c>
      <c r="J20" s="3" t="s">
        <v>46</v>
      </c>
    </row>
    <row r="21" spans="1:10" ht="36.950000000000003" customHeight="1" x14ac:dyDescent="0.2">
      <c r="A21" s="6" t="s">
        <v>47</v>
      </c>
      <c r="B21" s="7" t="s">
        <v>48</v>
      </c>
      <c r="C21" s="7" t="s">
        <v>49</v>
      </c>
      <c r="D21" s="7" t="s">
        <v>50</v>
      </c>
      <c r="E21" s="7" t="s">
        <v>51</v>
      </c>
      <c r="F21" s="7" t="s">
        <v>52</v>
      </c>
      <c r="G21" s="7" t="s">
        <v>53</v>
      </c>
      <c r="H21" s="7" t="s">
        <v>54</v>
      </c>
      <c r="I21" s="7" t="s">
        <v>53</v>
      </c>
      <c r="J21" s="8" t="s">
        <v>55</v>
      </c>
    </row>
    <row r="22" spans="1:10" ht="13.5" customHeight="1" x14ac:dyDescent="0.2">
      <c r="A22" s="9" t="s">
        <v>28</v>
      </c>
      <c r="B22" s="11">
        <f>J8</f>
        <v>0</v>
      </c>
      <c r="C22" s="11">
        <v>0</v>
      </c>
      <c r="D22" s="11">
        <v>0</v>
      </c>
      <c r="E22" s="11">
        <f>SUM(B22:D22)</f>
        <v>0</v>
      </c>
      <c r="F22" s="11">
        <v>0</v>
      </c>
      <c r="G22" s="14" t="e">
        <f>F22/E22</f>
        <v>#DIV/0!</v>
      </c>
      <c r="H22" s="11">
        <v>0</v>
      </c>
      <c r="I22" s="14">
        <f>IF(E22=0,0,H22/E22)</f>
        <v>0</v>
      </c>
      <c r="J22" s="16">
        <f>E22+F22+H22</f>
        <v>0</v>
      </c>
    </row>
    <row r="23" spans="1:10" ht="13.5" customHeight="1" x14ac:dyDescent="0.2">
      <c r="A23" s="17" t="s">
        <v>29</v>
      </c>
      <c r="B23" s="18">
        <f>J9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17" t="s">
        <v>30</v>
      </c>
      <c r="B24" s="18">
        <f>J10</f>
        <v>0</v>
      </c>
      <c r="C24" s="18">
        <v>0</v>
      </c>
      <c r="D24" s="18">
        <v>0</v>
      </c>
      <c r="E24" s="18">
        <f>SUM(B24:D24)</f>
        <v>0</v>
      </c>
      <c r="F24" s="18">
        <v>0</v>
      </c>
      <c r="G24" s="19" t="e">
        <f>F24/E24</f>
        <v>#DIV/0!</v>
      </c>
      <c r="H24" s="18">
        <v>0</v>
      </c>
      <c r="I24" s="19">
        <f>IF(E24=0,0,H24/E24)</f>
        <v>0</v>
      </c>
      <c r="J24" s="20">
        <f>E24+F24+H24</f>
        <v>0</v>
      </c>
    </row>
    <row r="25" spans="1:10" ht="13.5" customHeight="1" x14ac:dyDescent="0.2">
      <c r="A25" s="17" t="s">
        <v>31</v>
      </c>
      <c r="B25" s="18">
        <f>J11</f>
        <v>0</v>
      </c>
      <c r="C25" s="18">
        <v>0</v>
      </c>
      <c r="D25" s="18">
        <v>0</v>
      </c>
      <c r="E25" s="18">
        <f>SUM(B25:D25)</f>
        <v>0</v>
      </c>
      <c r="F25" s="18">
        <v>0</v>
      </c>
      <c r="G25" s="19" t="e">
        <f>F25/E25</f>
        <v>#DIV/0!</v>
      </c>
      <c r="H25" s="18">
        <v>0</v>
      </c>
      <c r="I25" s="19">
        <f>IF(E25=0,0,H25/E25)</f>
        <v>0</v>
      </c>
      <c r="J25" s="20">
        <f>E25+F25+H25</f>
        <v>0</v>
      </c>
    </row>
    <row r="26" spans="1:10" ht="13.5" customHeight="1" x14ac:dyDescent="0.2">
      <c r="A26" s="21" t="s">
        <v>32</v>
      </c>
      <c r="B26" s="24">
        <f>SUM(B22:B25)</f>
        <v>0</v>
      </c>
      <c r="C26" s="24">
        <f>SUM(C22:C25)</f>
        <v>0</v>
      </c>
      <c r="D26" s="24">
        <f>SUM(D22:D25)</f>
        <v>0</v>
      </c>
      <c r="E26" s="24">
        <f>SUM(E22:E25)</f>
        <v>0</v>
      </c>
      <c r="F26" s="24">
        <f>SUM(F22:F25)</f>
        <v>0</v>
      </c>
      <c r="G26" s="25" t="e">
        <f>F26/E26</f>
        <v>#DIV/0!</v>
      </c>
      <c r="H26" s="24">
        <f>SUM(H22:H25)</f>
        <v>0</v>
      </c>
      <c r="I26" s="11">
        <v>0</v>
      </c>
      <c r="J26" s="26">
        <f>SUM(J22:J25)</f>
        <v>0</v>
      </c>
    </row>
    <row r="27" spans="1:10" ht="13.5" customHeight="1" x14ac:dyDescent="0.2">
      <c r="A27" s="21" t="s">
        <v>33</v>
      </c>
      <c r="B27" s="18"/>
      <c r="C27" s="18"/>
      <c r="D27" s="18"/>
      <c r="E27" s="18"/>
      <c r="F27" s="18"/>
      <c r="G27" s="19"/>
      <c r="H27" s="18"/>
      <c r="I27" s="18"/>
      <c r="J27" s="20"/>
    </row>
    <row r="28" spans="1:10" ht="13.5" customHeight="1" x14ac:dyDescent="0.2">
      <c r="A28" s="17" t="s">
        <v>34</v>
      </c>
      <c r="B28" s="18">
        <f>J14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17" t="s">
        <v>35</v>
      </c>
      <c r="B29" s="18">
        <f>J15</f>
        <v>0</v>
      </c>
      <c r="C29" s="18">
        <v>0</v>
      </c>
      <c r="D29" s="18">
        <v>0</v>
      </c>
      <c r="E29" s="18">
        <f>SUM(B29:D29)</f>
        <v>0</v>
      </c>
      <c r="F29" s="18">
        <v>0</v>
      </c>
      <c r="G29" s="19" t="e">
        <f>F29/E29</f>
        <v>#DIV/0!</v>
      </c>
      <c r="H29" s="18">
        <v>0</v>
      </c>
      <c r="I29" s="19">
        <f>IF(E29=0,0,H29/E29)</f>
        <v>0</v>
      </c>
      <c r="J29" s="20">
        <f>E29+F29+H29</f>
        <v>0</v>
      </c>
    </row>
    <row r="30" spans="1:10" ht="13.5" customHeight="1" x14ac:dyDescent="0.2">
      <c r="A30" s="17" t="s">
        <v>36</v>
      </c>
      <c r="B30" s="18">
        <f>J16</f>
        <v>0</v>
      </c>
      <c r="C30" s="18">
        <v>0</v>
      </c>
      <c r="D30" s="18">
        <v>0</v>
      </c>
      <c r="E30" s="18">
        <f>SUM(B30:D30)</f>
        <v>0</v>
      </c>
      <c r="F30" s="18">
        <v>0</v>
      </c>
      <c r="G30" s="19" t="e">
        <f>F30/E30</f>
        <v>#DIV/0!</v>
      </c>
      <c r="H30" s="18">
        <v>0</v>
      </c>
      <c r="I30" s="19">
        <f>IF(E30=0,0,H30/E30)</f>
        <v>0</v>
      </c>
      <c r="J30" s="20">
        <f>E30+F30+H30</f>
        <v>0</v>
      </c>
    </row>
    <row r="31" spans="1:10" ht="13.5" customHeight="1" x14ac:dyDescent="0.2">
      <c r="A31" s="22" t="s">
        <v>32</v>
      </c>
      <c r="B31" s="27">
        <f>SUM(B28:B30)</f>
        <v>0</v>
      </c>
      <c r="C31" s="27">
        <f>SUM(C28:C30)</f>
        <v>0</v>
      </c>
      <c r="D31" s="27">
        <f>SUM(D28:D30)</f>
        <v>0</v>
      </c>
      <c r="E31" s="27">
        <f>SUM(E28:E30)</f>
        <v>0</v>
      </c>
      <c r="F31" s="27">
        <f>SUM(F28:F30)</f>
        <v>0</v>
      </c>
      <c r="G31" s="28" t="e">
        <f>F31/E31</f>
        <v>#DIV/0!</v>
      </c>
      <c r="H31" s="27">
        <f>SUM(H28:H30)</f>
        <v>0</v>
      </c>
      <c r="I31" s="23">
        <v>0</v>
      </c>
      <c r="J31" s="29">
        <f>SUM(J28:J30)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Commerce(OE)</vt:lpstr>
      <vt:lpstr>Commerce(TB)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2023-08-10T20:16:41Z</dcterms:created>
  <dcterms:modified xsi:type="dcterms:W3CDTF">2023-08-10T20:16:59Z</dcterms:modified>
</cp:coreProperties>
</file>