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A9C16115-F210-4DE7-930D-7AA6EE7CC936}" xr6:coauthVersionLast="47" xr6:coauthVersionMax="47" xr10:uidLastSave="{00000000-0000-0000-0000-000000000000}"/>
  <bookViews>
    <workbookView xWindow="780" yWindow="780" windowWidth="21600" windowHeight="11385" xr2:uid="{E3975BEF-946F-45F1-A7BA-EB89A567FB78}"/>
  </bookViews>
  <sheets>
    <sheet name="Workforce and Commissions(OE)" sheetId="9" r:id="rId1"/>
    <sheet name="Workforce and Commissions(TB)" sheetId="8" r:id="rId2"/>
    <sheet name="Wage and Hour(OE)" sheetId="7" r:id="rId3"/>
    <sheet name="Determinations(OE)" sheetId="5" r:id="rId4"/>
    <sheet name="Determinations(TB)" sheetId="4" r:id="rId5"/>
    <sheet name="Administrative Services(OE)" sheetId="3" r:id="rId6"/>
    <sheet name="Administrative Services(TB)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9" l="1"/>
  <c r="G54" i="9"/>
  <c r="J58" i="9"/>
  <c r="I58" i="9"/>
  <c r="G58" i="9"/>
  <c r="E58" i="9"/>
  <c r="B58" i="9"/>
  <c r="J57" i="9"/>
  <c r="I57" i="9"/>
  <c r="G57" i="9"/>
  <c r="E57" i="9"/>
  <c r="B57" i="9"/>
  <c r="J56" i="9"/>
  <c r="I56" i="9"/>
  <c r="G56" i="9"/>
  <c r="E56" i="9"/>
  <c r="B56" i="9"/>
  <c r="J53" i="9"/>
  <c r="I53" i="9"/>
  <c r="G53" i="9"/>
  <c r="E53" i="9"/>
  <c r="B53" i="9"/>
  <c r="J52" i="9"/>
  <c r="I52" i="9"/>
  <c r="G52" i="9"/>
  <c r="E52" i="9"/>
  <c r="B52" i="9"/>
  <c r="J51" i="9"/>
  <c r="I51" i="9"/>
  <c r="G51" i="9"/>
  <c r="E51" i="9"/>
  <c r="B51" i="9"/>
  <c r="J50" i="9"/>
  <c r="I50" i="9"/>
  <c r="G50" i="9"/>
  <c r="E50" i="9"/>
  <c r="B50" i="9"/>
  <c r="J49" i="9"/>
  <c r="I49" i="9"/>
  <c r="G49" i="9"/>
  <c r="E49" i="9"/>
  <c r="B49" i="9"/>
  <c r="J48" i="9"/>
  <c r="I48" i="9"/>
  <c r="G48" i="9"/>
  <c r="E48" i="9"/>
  <c r="B48" i="9"/>
  <c r="J47" i="9"/>
  <c r="I47" i="9"/>
  <c r="G47" i="9"/>
  <c r="E47" i="9"/>
  <c r="B47" i="9"/>
  <c r="J46" i="9"/>
  <c r="I46" i="9"/>
  <c r="G46" i="9"/>
  <c r="E46" i="9"/>
  <c r="B46" i="9"/>
  <c r="J45" i="9"/>
  <c r="I45" i="9"/>
  <c r="G45" i="9"/>
  <c r="E45" i="9"/>
  <c r="B45" i="9"/>
  <c r="J44" i="9"/>
  <c r="I44" i="9"/>
  <c r="G44" i="9"/>
  <c r="E44" i="9"/>
  <c r="B44" i="9"/>
  <c r="J43" i="9"/>
  <c r="I43" i="9"/>
  <c r="G43" i="9"/>
  <c r="E43" i="9"/>
  <c r="B43" i="9"/>
  <c r="J42" i="9"/>
  <c r="I42" i="9"/>
  <c r="G42" i="9"/>
  <c r="E42" i="9"/>
  <c r="B42" i="9"/>
  <c r="J41" i="9"/>
  <c r="I41" i="9"/>
  <c r="G41" i="9"/>
  <c r="E41" i="9"/>
  <c r="B41" i="9"/>
  <c r="B54" i="9" s="1"/>
  <c r="J40" i="9"/>
  <c r="I40" i="9"/>
  <c r="G40" i="9"/>
  <c r="E40" i="9"/>
  <c r="B40" i="9"/>
  <c r="J39" i="9"/>
  <c r="I39" i="9"/>
  <c r="G39" i="9"/>
  <c r="E39" i="9"/>
  <c r="B39" i="9"/>
  <c r="J38" i="9"/>
  <c r="I38" i="9"/>
  <c r="G38" i="9"/>
  <c r="E38" i="9"/>
  <c r="B38" i="9"/>
  <c r="J37" i="9"/>
  <c r="I37" i="9"/>
  <c r="G37" i="9"/>
  <c r="E37" i="9"/>
  <c r="B37" i="9"/>
  <c r="J36" i="9"/>
  <c r="I36" i="9"/>
  <c r="G36" i="9"/>
  <c r="E36" i="9"/>
  <c r="B36" i="9"/>
  <c r="H59" i="9"/>
  <c r="E59" i="9"/>
  <c r="D59" i="9"/>
  <c r="C59" i="9"/>
  <c r="B59" i="9"/>
  <c r="J59" i="9"/>
  <c r="F59" i="9"/>
  <c r="H54" i="9"/>
  <c r="D54" i="9"/>
  <c r="C54" i="9"/>
  <c r="F54" i="9"/>
  <c r="J31" i="9"/>
  <c r="H31" i="9"/>
  <c r="E31" i="9"/>
  <c r="D31" i="9"/>
  <c r="G31" i="9" s="1"/>
  <c r="C31" i="9"/>
  <c r="B31" i="9"/>
  <c r="J26" i="9"/>
  <c r="H26" i="9"/>
  <c r="E26" i="9"/>
  <c r="D26" i="9"/>
  <c r="C26" i="9"/>
  <c r="B26" i="9"/>
  <c r="J30" i="9"/>
  <c r="G30" i="9"/>
  <c r="F30" i="9"/>
  <c r="J29" i="9"/>
  <c r="G29" i="9"/>
  <c r="F29" i="9"/>
  <c r="F31" i="9" s="1"/>
  <c r="J28" i="9"/>
  <c r="G28" i="9"/>
  <c r="F28" i="9"/>
  <c r="J25" i="9"/>
  <c r="G25" i="9"/>
  <c r="F25" i="9"/>
  <c r="J24" i="9"/>
  <c r="G24" i="9"/>
  <c r="F24" i="9"/>
  <c r="J23" i="9"/>
  <c r="G23" i="9"/>
  <c r="F23" i="9"/>
  <c r="J22" i="9"/>
  <c r="G22" i="9"/>
  <c r="F22" i="9"/>
  <c r="J21" i="9"/>
  <c r="G21" i="9"/>
  <c r="F21" i="9"/>
  <c r="J20" i="9"/>
  <c r="G20" i="9"/>
  <c r="F20" i="9"/>
  <c r="J19" i="9"/>
  <c r="G19" i="9"/>
  <c r="F19" i="9"/>
  <c r="J18" i="9"/>
  <c r="G18" i="9"/>
  <c r="F18" i="9"/>
  <c r="J17" i="9"/>
  <c r="G17" i="9"/>
  <c r="F17" i="9"/>
  <c r="J16" i="9"/>
  <c r="G16" i="9"/>
  <c r="F16" i="9"/>
  <c r="J15" i="9"/>
  <c r="G15" i="9"/>
  <c r="F15" i="9"/>
  <c r="J14" i="9"/>
  <c r="G14" i="9"/>
  <c r="F14" i="9"/>
  <c r="J13" i="9"/>
  <c r="G13" i="9"/>
  <c r="F13" i="9"/>
  <c r="J12" i="9"/>
  <c r="G12" i="9"/>
  <c r="F12" i="9"/>
  <c r="J11" i="9"/>
  <c r="G11" i="9"/>
  <c r="F11" i="9"/>
  <c r="J10" i="9"/>
  <c r="G10" i="9"/>
  <c r="F10" i="9"/>
  <c r="J9" i="9"/>
  <c r="G9" i="9"/>
  <c r="F9" i="9"/>
  <c r="J8" i="9"/>
  <c r="G8" i="9"/>
  <c r="F8" i="9"/>
  <c r="G33" i="8"/>
  <c r="G28" i="8"/>
  <c r="J32" i="8"/>
  <c r="I32" i="8"/>
  <c r="G32" i="8"/>
  <c r="E32" i="8"/>
  <c r="B32" i="8"/>
  <c r="J31" i="8"/>
  <c r="I31" i="8"/>
  <c r="G31" i="8"/>
  <c r="E31" i="8"/>
  <c r="B31" i="8"/>
  <c r="J30" i="8"/>
  <c r="I30" i="8"/>
  <c r="G30" i="8"/>
  <c r="E30" i="8"/>
  <c r="E33" i="8" s="1"/>
  <c r="B30" i="8"/>
  <c r="J27" i="8"/>
  <c r="I27" i="8"/>
  <c r="G27" i="8"/>
  <c r="E27" i="8"/>
  <c r="B27" i="8"/>
  <c r="J26" i="8"/>
  <c r="I26" i="8"/>
  <c r="G26" i="8"/>
  <c r="E26" i="8"/>
  <c r="B26" i="8"/>
  <c r="J25" i="8"/>
  <c r="I25" i="8"/>
  <c r="G25" i="8"/>
  <c r="E25" i="8"/>
  <c r="B25" i="8"/>
  <c r="J24" i="8"/>
  <c r="I24" i="8"/>
  <c r="G24" i="8"/>
  <c r="E24" i="8"/>
  <c r="B24" i="8"/>
  <c r="J23" i="8"/>
  <c r="I23" i="8"/>
  <c r="G23" i="8"/>
  <c r="E23" i="8"/>
  <c r="B23" i="8"/>
  <c r="H33" i="8"/>
  <c r="D33" i="8"/>
  <c r="C33" i="8"/>
  <c r="B33" i="8"/>
  <c r="F33" i="8"/>
  <c r="H28" i="8"/>
  <c r="D28" i="8"/>
  <c r="C28" i="8"/>
  <c r="B28" i="8"/>
  <c r="F28" i="8"/>
  <c r="J18" i="8"/>
  <c r="H18" i="8"/>
  <c r="E18" i="8"/>
  <c r="D18" i="8"/>
  <c r="G18" i="8" s="1"/>
  <c r="C18" i="8"/>
  <c r="B18" i="8"/>
  <c r="J13" i="8"/>
  <c r="H13" i="8"/>
  <c r="E13" i="8"/>
  <c r="D13" i="8"/>
  <c r="G13" i="8" s="1"/>
  <c r="C13" i="8"/>
  <c r="B13" i="8"/>
  <c r="J17" i="8"/>
  <c r="G17" i="8"/>
  <c r="F17" i="8"/>
  <c r="J16" i="8"/>
  <c r="G16" i="8"/>
  <c r="F16" i="8"/>
  <c r="F18" i="8" s="1"/>
  <c r="J15" i="8"/>
  <c r="G15" i="8"/>
  <c r="F15" i="8"/>
  <c r="J12" i="8"/>
  <c r="G12" i="8"/>
  <c r="F12" i="8"/>
  <c r="J11" i="8"/>
  <c r="G11" i="8"/>
  <c r="F11" i="8"/>
  <c r="J10" i="8"/>
  <c r="G10" i="8"/>
  <c r="F10" i="8"/>
  <c r="J9" i="8"/>
  <c r="G9" i="8"/>
  <c r="F9" i="8"/>
  <c r="J8" i="8"/>
  <c r="G8" i="8"/>
  <c r="F8" i="8"/>
  <c r="G35" i="7"/>
  <c r="G30" i="7"/>
  <c r="J34" i="7"/>
  <c r="I34" i="7"/>
  <c r="G34" i="7"/>
  <c r="E34" i="7"/>
  <c r="B34" i="7"/>
  <c r="J33" i="7"/>
  <c r="I33" i="7"/>
  <c r="G33" i="7"/>
  <c r="E33" i="7"/>
  <c r="B33" i="7"/>
  <c r="J32" i="7"/>
  <c r="I32" i="7"/>
  <c r="G32" i="7"/>
  <c r="E32" i="7"/>
  <c r="B32" i="7"/>
  <c r="J29" i="7"/>
  <c r="I29" i="7"/>
  <c r="G29" i="7"/>
  <c r="E29" i="7"/>
  <c r="B29" i="7"/>
  <c r="J28" i="7"/>
  <c r="I28" i="7"/>
  <c r="G28" i="7"/>
  <c r="E28" i="7"/>
  <c r="B28" i="7"/>
  <c r="J27" i="7"/>
  <c r="I27" i="7"/>
  <c r="G27" i="7"/>
  <c r="E27" i="7"/>
  <c r="B27" i="7"/>
  <c r="J26" i="7"/>
  <c r="I26" i="7"/>
  <c r="G26" i="7"/>
  <c r="E26" i="7"/>
  <c r="B26" i="7"/>
  <c r="J25" i="7"/>
  <c r="I25" i="7"/>
  <c r="G25" i="7"/>
  <c r="E25" i="7"/>
  <c r="B25" i="7"/>
  <c r="J24" i="7"/>
  <c r="I24" i="7"/>
  <c r="G24" i="7"/>
  <c r="E24" i="7"/>
  <c r="B24" i="7"/>
  <c r="H35" i="7"/>
  <c r="D35" i="7"/>
  <c r="C35" i="7"/>
  <c r="B35" i="7"/>
  <c r="J35" i="7"/>
  <c r="F35" i="7"/>
  <c r="H30" i="7"/>
  <c r="E30" i="7"/>
  <c r="D30" i="7"/>
  <c r="C30" i="7"/>
  <c r="F30" i="7"/>
  <c r="J19" i="7"/>
  <c r="H19" i="7"/>
  <c r="G19" i="7"/>
  <c r="F19" i="7"/>
  <c r="E19" i="7"/>
  <c r="D19" i="7"/>
  <c r="C19" i="7"/>
  <c r="B19" i="7"/>
  <c r="J14" i="7"/>
  <c r="H14" i="7"/>
  <c r="G14" i="7"/>
  <c r="F14" i="7"/>
  <c r="E14" i="7"/>
  <c r="D14" i="7"/>
  <c r="C14" i="7"/>
  <c r="B14" i="7"/>
  <c r="J18" i="7"/>
  <c r="G18" i="7"/>
  <c r="F18" i="7"/>
  <c r="J17" i="7"/>
  <c r="G17" i="7"/>
  <c r="F17" i="7"/>
  <c r="J16" i="7"/>
  <c r="G16" i="7"/>
  <c r="F16" i="7"/>
  <c r="J13" i="7"/>
  <c r="G13" i="7"/>
  <c r="F13" i="7"/>
  <c r="J12" i="7"/>
  <c r="G12" i="7"/>
  <c r="F12" i="7"/>
  <c r="J11" i="7"/>
  <c r="G11" i="7"/>
  <c r="F11" i="7"/>
  <c r="J10" i="7"/>
  <c r="G10" i="7"/>
  <c r="F10" i="7"/>
  <c r="J9" i="7"/>
  <c r="G9" i="7"/>
  <c r="F9" i="7"/>
  <c r="J8" i="7"/>
  <c r="G8" i="7"/>
  <c r="F8" i="7"/>
  <c r="G57" i="5"/>
  <c r="G52" i="5"/>
  <c r="J56" i="5"/>
  <c r="J57" i="5" s="1"/>
  <c r="I56" i="5"/>
  <c r="G56" i="5"/>
  <c r="E56" i="5"/>
  <c r="B56" i="5"/>
  <c r="J55" i="5"/>
  <c r="I55" i="5"/>
  <c r="G55" i="5"/>
  <c r="E55" i="5"/>
  <c r="B55" i="5"/>
  <c r="J54" i="5"/>
  <c r="I54" i="5"/>
  <c r="G54" i="5"/>
  <c r="E54" i="5"/>
  <c r="B54" i="5"/>
  <c r="J51" i="5"/>
  <c r="I51" i="5"/>
  <c r="G51" i="5"/>
  <c r="E51" i="5"/>
  <c r="B51" i="5"/>
  <c r="J50" i="5"/>
  <c r="I50" i="5"/>
  <c r="G50" i="5"/>
  <c r="E50" i="5"/>
  <c r="B50" i="5"/>
  <c r="J49" i="5"/>
  <c r="I49" i="5"/>
  <c r="G49" i="5"/>
  <c r="E49" i="5"/>
  <c r="B49" i="5"/>
  <c r="J48" i="5"/>
  <c r="I48" i="5"/>
  <c r="G48" i="5"/>
  <c r="E48" i="5"/>
  <c r="B48" i="5"/>
  <c r="J47" i="5"/>
  <c r="I47" i="5"/>
  <c r="G47" i="5"/>
  <c r="E47" i="5"/>
  <c r="B47" i="5"/>
  <c r="J46" i="5"/>
  <c r="I46" i="5"/>
  <c r="G46" i="5"/>
  <c r="E46" i="5"/>
  <c r="B46" i="5"/>
  <c r="J45" i="5"/>
  <c r="I45" i="5"/>
  <c r="G45" i="5"/>
  <c r="E45" i="5"/>
  <c r="B45" i="5"/>
  <c r="J44" i="5"/>
  <c r="I44" i="5"/>
  <c r="G44" i="5"/>
  <c r="E44" i="5"/>
  <c r="B44" i="5"/>
  <c r="J43" i="5"/>
  <c r="I43" i="5"/>
  <c r="G43" i="5"/>
  <c r="E43" i="5"/>
  <c r="B43" i="5"/>
  <c r="J42" i="5"/>
  <c r="I42" i="5"/>
  <c r="G42" i="5"/>
  <c r="E42" i="5"/>
  <c r="B42" i="5"/>
  <c r="J41" i="5"/>
  <c r="I41" i="5"/>
  <c r="G41" i="5"/>
  <c r="E41" i="5"/>
  <c r="B41" i="5"/>
  <c r="J40" i="5"/>
  <c r="I40" i="5"/>
  <c r="G40" i="5"/>
  <c r="E40" i="5"/>
  <c r="B40" i="5"/>
  <c r="J39" i="5"/>
  <c r="I39" i="5"/>
  <c r="G39" i="5"/>
  <c r="E39" i="5"/>
  <c r="B39" i="5"/>
  <c r="J38" i="5"/>
  <c r="I38" i="5"/>
  <c r="G38" i="5"/>
  <c r="E38" i="5"/>
  <c r="B38" i="5"/>
  <c r="J37" i="5"/>
  <c r="I37" i="5"/>
  <c r="G37" i="5"/>
  <c r="E37" i="5"/>
  <c r="B37" i="5"/>
  <c r="J36" i="5"/>
  <c r="I36" i="5"/>
  <c r="G36" i="5"/>
  <c r="E36" i="5"/>
  <c r="B36" i="5"/>
  <c r="J35" i="5"/>
  <c r="I35" i="5"/>
  <c r="G35" i="5"/>
  <c r="E35" i="5"/>
  <c r="B35" i="5"/>
  <c r="B52" i="5" s="1"/>
  <c r="H57" i="5"/>
  <c r="E57" i="5"/>
  <c r="D57" i="5"/>
  <c r="C57" i="5"/>
  <c r="B57" i="5"/>
  <c r="F57" i="5"/>
  <c r="H52" i="5"/>
  <c r="D52" i="5"/>
  <c r="C52" i="5"/>
  <c r="F52" i="5"/>
  <c r="J30" i="5"/>
  <c r="H30" i="5"/>
  <c r="E30" i="5"/>
  <c r="D30" i="5"/>
  <c r="G30" i="5" s="1"/>
  <c r="C30" i="5"/>
  <c r="B30" i="5"/>
  <c r="J25" i="5"/>
  <c r="H25" i="5"/>
  <c r="E25" i="5"/>
  <c r="D25" i="5"/>
  <c r="G25" i="5" s="1"/>
  <c r="C25" i="5"/>
  <c r="B25" i="5"/>
  <c r="J29" i="5"/>
  <c r="G29" i="5"/>
  <c r="F29" i="5"/>
  <c r="J28" i="5"/>
  <c r="G28" i="5"/>
  <c r="F28" i="5"/>
  <c r="J27" i="5"/>
  <c r="G27" i="5"/>
  <c r="F27" i="5"/>
  <c r="F30" i="5" s="1"/>
  <c r="J24" i="5"/>
  <c r="G24" i="5"/>
  <c r="F24" i="5"/>
  <c r="J23" i="5"/>
  <c r="G23" i="5"/>
  <c r="F23" i="5"/>
  <c r="J22" i="5"/>
  <c r="G22" i="5"/>
  <c r="F22" i="5"/>
  <c r="J21" i="5"/>
  <c r="G21" i="5"/>
  <c r="F21" i="5"/>
  <c r="J20" i="5"/>
  <c r="G20" i="5"/>
  <c r="F20" i="5"/>
  <c r="J19" i="5"/>
  <c r="G19" i="5"/>
  <c r="F19" i="5"/>
  <c r="J18" i="5"/>
  <c r="G18" i="5"/>
  <c r="F18" i="5"/>
  <c r="J17" i="5"/>
  <c r="G17" i="5"/>
  <c r="F17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27" i="4"/>
  <c r="G22" i="4"/>
  <c r="J26" i="4"/>
  <c r="I26" i="4"/>
  <c r="G26" i="4"/>
  <c r="E26" i="4"/>
  <c r="B26" i="4"/>
  <c r="J25" i="4"/>
  <c r="I25" i="4"/>
  <c r="G25" i="4"/>
  <c r="E25" i="4"/>
  <c r="B25" i="4"/>
  <c r="J24" i="4"/>
  <c r="I24" i="4"/>
  <c r="G24" i="4"/>
  <c r="E24" i="4"/>
  <c r="B24" i="4"/>
  <c r="J21" i="4"/>
  <c r="I21" i="4"/>
  <c r="G21" i="4"/>
  <c r="E21" i="4"/>
  <c r="B21" i="4"/>
  <c r="J20" i="4"/>
  <c r="I20" i="4"/>
  <c r="G20" i="4"/>
  <c r="E20" i="4"/>
  <c r="B20" i="4"/>
  <c r="H27" i="4"/>
  <c r="E27" i="4"/>
  <c r="D27" i="4"/>
  <c r="C27" i="4"/>
  <c r="B27" i="4"/>
  <c r="J27" i="4"/>
  <c r="F27" i="4"/>
  <c r="H22" i="4"/>
  <c r="E22" i="4"/>
  <c r="D22" i="4"/>
  <c r="C22" i="4"/>
  <c r="B22" i="4"/>
  <c r="J22" i="4"/>
  <c r="F22" i="4"/>
  <c r="J15" i="4"/>
  <c r="H15" i="4"/>
  <c r="E15" i="4"/>
  <c r="G15" i="4" s="1"/>
  <c r="D15" i="4"/>
  <c r="C15" i="4"/>
  <c r="B15" i="4"/>
  <c r="J10" i="4"/>
  <c r="H10" i="4"/>
  <c r="E10" i="4"/>
  <c r="D10" i="4"/>
  <c r="G10" i="4" s="1"/>
  <c r="C10" i="4"/>
  <c r="B10" i="4"/>
  <c r="J14" i="4"/>
  <c r="G14" i="4"/>
  <c r="F14" i="4"/>
  <c r="J13" i="4"/>
  <c r="G13" i="4"/>
  <c r="F13" i="4"/>
  <c r="F15" i="4" s="1"/>
  <c r="J12" i="4"/>
  <c r="G12" i="4"/>
  <c r="F12" i="4"/>
  <c r="J9" i="4"/>
  <c r="G9" i="4"/>
  <c r="F9" i="4"/>
  <c r="F10" i="4" s="1"/>
  <c r="J8" i="4"/>
  <c r="G8" i="4"/>
  <c r="F8" i="4"/>
  <c r="G57" i="3"/>
  <c r="G52" i="3"/>
  <c r="J56" i="3"/>
  <c r="I56" i="3"/>
  <c r="G56" i="3"/>
  <c r="E56" i="3"/>
  <c r="B56" i="3"/>
  <c r="J55" i="3"/>
  <c r="I55" i="3"/>
  <c r="G55" i="3"/>
  <c r="E55" i="3"/>
  <c r="B55" i="3"/>
  <c r="J54" i="3"/>
  <c r="I54" i="3"/>
  <c r="G54" i="3"/>
  <c r="E54" i="3"/>
  <c r="B54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H57" i="3"/>
  <c r="E57" i="3"/>
  <c r="D57" i="3"/>
  <c r="C57" i="3"/>
  <c r="B57" i="3"/>
  <c r="J57" i="3"/>
  <c r="F57" i="3"/>
  <c r="H52" i="3"/>
  <c r="D52" i="3"/>
  <c r="C52" i="3"/>
  <c r="F52" i="3"/>
  <c r="J30" i="3"/>
  <c r="H30" i="3"/>
  <c r="E30" i="3"/>
  <c r="D30" i="3"/>
  <c r="G30" i="3" s="1"/>
  <c r="C30" i="3"/>
  <c r="B30" i="3"/>
  <c r="J25" i="3"/>
  <c r="H25" i="3"/>
  <c r="E25" i="3"/>
  <c r="D25" i="3"/>
  <c r="C25" i="3"/>
  <c r="B25" i="3"/>
  <c r="J29" i="3"/>
  <c r="G29" i="3"/>
  <c r="F29" i="3"/>
  <c r="J28" i="3"/>
  <c r="G28" i="3"/>
  <c r="F28" i="3"/>
  <c r="F30" i="3" s="1"/>
  <c r="J27" i="3"/>
  <c r="G27" i="3"/>
  <c r="F27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31" i="2"/>
  <c r="G26" i="2"/>
  <c r="J30" i="2"/>
  <c r="I30" i="2"/>
  <c r="G30" i="2"/>
  <c r="E30" i="2"/>
  <c r="E31" i="2" s="1"/>
  <c r="B30" i="2"/>
  <c r="J29" i="2"/>
  <c r="I29" i="2"/>
  <c r="G29" i="2"/>
  <c r="E29" i="2"/>
  <c r="B29" i="2"/>
  <c r="J28" i="2"/>
  <c r="I28" i="2"/>
  <c r="G28" i="2"/>
  <c r="E28" i="2"/>
  <c r="B28" i="2"/>
  <c r="J25" i="2"/>
  <c r="I25" i="2"/>
  <c r="G25" i="2"/>
  <c r="E25" i="2"/>
  <c r="B25" i="2"/>
  <c r="J24" i="2"/>
  <c r="I24" i="2"/>
  <c r="G24" i="2"/>
  <c r="E24" i="2"/>
  <c r="B24" i="2"/>
  <c r="J23" i="2"/>
  <c r="I23" i="2"/>
  <c r="G23" i="2"/>
  <c r="E23" i="2"/>
  <c r="B23" i="2"/>
  <c r="J22" i="2"/>
  <c r="I22" i="2"/>
  <c r="G22" i="2"/>
  <c r="E22" i="2"/>
  <c r="B22" i="2"/>
  <c r="B26" i="2" s="1"/>
  <c r="H31" i="2"/>
  <c r="D31" i="2"/>
  <c r="C31" i="2"/>
  <c r="B31" i="2"/>
  <c r="F31" i="2"/>
  <c r="H26" i="2"/>
  <c r="D26" i="2"/>
  <c r="C26" i="2"/>
  <c r="F26" i="2"/>
  <c r="J17" i="2"/>
  <c r="H17" i="2"/>
  <c r="E17" i="2"/>
  <c r="D17" i="2"/>
  <c r="G17" i="2" s="1"/>
  <c r="C17" i="2"/>
  <c r="B17" i="2"/>
  <c r="J12" i="2"/>
  <c r="H12" i="2"/>
  <c r="E12" i="2"/>
  <c r="D12" i="2"/>
  <c r="C12" i="2"/>
  <c r="B12" i="2"/>
  <c r="J16" i="2"/>
  <c r="G16" i="2"/>
  <c r="F16" i="2"/>
  <c r="J15" i="2"/>
  <c r="G15" i="2"/>
  <c r="F15" i="2"/>
  <c r="F17" i="2" s="1"/>
  <c r="J14" i="2"/>
  <c r="G14" i="2"/>
  <c r="F14" i="2"/>
  <c r="J11" i="2"/>
  <c r="G11" i="2"/>
  <c r="F11" i="2"/>
  <c r="J10" i="2"/>
  <c r="G10" i="2"/>
  <c r="F10" i="2"/>
  <c r="J9" i="2"/>
  <c r="G9" i="2"/>
  <c r="F9" i="2"/>
  <c r="J8" i="2"/>
  <c r="G8" i="2"/>
  <c r="F8" i="2"/>
  <c r="J54" i="9" l="1"/>
  <c r="E54" i="9"/>
  <c r="G26" i="9"/>
  <c r="F26" i="9"/>
  <c r="J33" i="8"/>
  <c r="E28" i="8"/>
  <c r="J28" i="8"/>
  <c r="F13" i="8"/>
  <c r="E35" i="7"/>
  <c r="B30" i="7"/>
  <c r="J30" i="7"/>
  <c r="J52" i="5"/>
  <c r="E52" i="5"/>
  <c r="F25" i="5"/>
  <c r="E52" i="3"/>
  <c r="B52" i="3"/>
  <c r="J52" i="3"/>
  <c r="G25" i="3"/>
  <c r="F25" i="3"/>
  <c r="J31" i="2"/>
  <c r="E26" i="2"/>
  <c r="J26" i="2"/>
  <c r="G12" i="2"/>
  <c r="F12" i="2"/>
</calcChain>
</file>

<file path=xl/sharedStrings.xml><?xml version="1.0" encoding="utf-8"?>
<sst xmlns="http://schemas.openxmlformats.org/spreadsheetml/2006/main" count="558" uniqueCount="80">
  <si>
    <t>Form B4:  Inflationary Adjustments</t>
  </si>
  <si>
    <t>Agency: Labor, Department of</t>
  </si>
  <si>
    <t>Agency Number:  240</t>
  </si>
  <si>
    <t>FY  2025  Request</t>
  </si>
  <si>
    <t>Function: Administrative Services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</si>
  <si>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</si>
  <si>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</si>
  <si>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</si>
  <si>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</si>
  <si>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</si>
  <si>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</si>
  <si>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</si>
  <si>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</si>
  <si>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</si>
  <si>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</si>
  <si>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</si>
  <si>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</si>
  <si>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</si>
  <si>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</si>
  <si>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</si>
  <si>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</si>
  <si>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</si>
  <si>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</si>
  <si>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</si>
  <si>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</si>
  <si>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</si>
  <si>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</si>
  <si>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</si>
  <si>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Pension Payments</t>
  </si>
  <si>
    <t>Federal Payments To Subgrantees</t>
  </si>
  <si>
    <t>Miscellaneous Payments As Agent</t>
  </si>
  <si>
    <t>Non Federal Payments To Subgrantees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</si>
  <si>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</si>
  <si>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</si>
  <si>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</si>
  <si>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</si>
  <si>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</si>
  <si>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</si>
  <si>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</si>
  <si>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</si>
  <si>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</si>
  <si>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</si>
  <si>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</si>
  <si>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</si>
  <si>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</si>
  <si>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</si>
  <si>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</si>
  <si>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</si>
  <si>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</si>
  <si>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</si>
  <si>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</si>
  <si>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</si>
  <si>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</si>
  <si>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</si>
  <si>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</si>
  <si>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</si>
  <si>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</si>
  <si>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</si>
  <si>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</si>
  <si>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</si>
  <si>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</si>
  <si>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</si>
  <si>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</si>
  <si>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</si>
  <si>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</si>
  <si>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</si>
  <si>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</si>
  <si>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</si>
  <si>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</si>
  <si>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Specific Use Supplies</t>
  </si>
  <si>
    <t>Insurance</t>
  </si>
  <si>
    <t>Utility Charges</t>
  </si>
  <si>
    <t>Rentals &amp; Operating Leases</t>
  </si>
  <si>
    <t>Miscellaneous Expenditures</t>
  </si>
  <si>
    <t>Part B:
Operating Expenditures
Summary Object</t>
  </si>
  <si>
    <t>Function: Determinations</t>
  </si>
  <si>
    <t>Awards Contr &amp; Claims</t>
  </si>
  <si>
    <t>Function: Wage and Hour</t>
  </si>
  <si>
    <t>Function: Workforce and Commissions</t>
  </si>
  <si>
    <t>Institutional &amp; Residential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</si>
</sst>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29FD-B9EC-47B4-A538-D235EDF8A2C4}">
  <dimension ref="A1:J59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78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56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57</v>
      </c>
      <c r="B8" s="11">
        <v>612780.21</v>
      </c>
      <c r="C8" s="11">
        <v>363483.75</v>
      </c>
      <c r="D8" s="11">
        <v>33847.019999999997</v>
      </c>
      <c r="E8" s="11">
        <v>76509.19</v>
      </c>
      <c r="F8" s="11">
        <f>E8- D8</f>
        <v>42662.170000000006</v>
      </c>
      <c r="G8" s="14">
        <f>(E8- D8)/D8</f>
        <v>1.2604409487157218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58</v>
      </c>
      <c r="B9" s="18">
        <v>46849.81</v>
      </c>
      <c r="C9" s="18">
        <v>84480.05</v>
      </c>
      <c r="D9" s="18">
        <v>32741.3</v>
      </c>
      <c r="E9" s="18">
        <v>51481.47</v>
      </c>
      <c r="F9" s="18">
        <f>E9- D9</f>
        <v>18740.170000000002</v>
      </c>
      <c r="G9" s="19">
        <f>(E9- D9)/D9</f>
        <v>0.57237098099342432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59</v>
      </c>
      <c r="B10" s="18">
        <v>93957.99</v>
      </c>
      <c r="C10" s="18">
        <v>218296.06</v>
      </c>
      <c r="D10" s="18">
        <v>14288.63</v>
      </c>
      <c r="E10" s="18">
        <v>57061.22</v>
      </c>
      <c r="F10" s="18">
        <f>E10- D10</f>
        <v>42772.590000000004</v>
      </c>
      <c r="G10" s="19">
        <f>(E10- D10)/D10</f>
        <v>2.9934703327050953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60</v>
      </c>
      <c r="B11" s="18">
        <v>882150.22</v>
      </c>
      <c r="C11" s="18">
        <v>1090025.3799999999</v>
      </c>
      <c r="D11" s="18">
        <v>981505.43</v>
      </c>
      <c r="E11" s="18">
        <v>626762.43999999994</v>
      </c>
      <c r="F11" s="18">
        <f>E11- D11</f>
        <v>-354742.99000000011</v>
      </c>
      <c r="G11" s="19">
        <f>(E11- D11)/D11</f>
        <v>-0.36142743499646263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61</v>
      </c>
      <c r="B12" s="18">
        <v>771935.42</v>
      </c>
      <c r="C12" s="18">
        <v>664496.22</v>
      </c>
      <c r="D12" s="18">
        <v>22838.54</v>
      </c>
      <c r="E12" s="18">
        <v>-235553.98</v>
      </c>
      <c r="F12" s="18">
        <f>E12- D12</f>
        <v>-258392.52000000002</v>
      </c>
      <c r="G12" s="19">
        <f>(E12- D12)/D12</f>
        <v>-11.313880834764394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62</v>
      </c>
      <c r="B13" s="18">
        <v>16227.46</v>
      </c>
      <c r="C13" s="18">
        <v>9805.2199999999993</v>
      </c>
      <c r="D13" s="18">
        <v>759.6</v>
      </c>
      <c r="E13" s="18">
        <v>18.649999999999999</v>
      </c>
      <c r="F13" s="18">
        <f>E13- D13</f>
        <v>-740.95</v>
      </c>
      <c r="G13" s="19">
        <f>(E13- D13)/D13</f>
        <v>-0.97544760400210639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63</v>
      </c>
      <c r="B14" s="18">
        <v>-436815.81</v>
      </c>
      <c r="C14" s="18">
        <v>-282777.65000000002</v>
      </c>
      <c r="D14" s="18">
        <v>1354907.98</v>
      </c>
      <c r="E14" s="18">
        <v>1438855.81</v>
      </c>
      <c r="F14" s="18">
        <f>E14- D14</f>
        <v>83947.830000000075</v>
      </c>
      <c r="G14" s="19">
        <f>(E14- D14)/D14</f>
        <v>6.1958325760248366E-2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64</v>
      </c>
      <c r="B15" s="18">
        <v>136160.76999999999</v>
      </c>
      <c r="C15" s="18">
        <v>11997.65</v>
      </c>
      <c r="D15" s="18">
        <v>77403.06</v>
      </c>
      <c r="E15" s="18">
        <v>105691.72</v>
      </c>
      <c r="F15" s="18">
        <f>E15- D15</f>
        <v>28288.660000000003</v>
      </c>
      <c r="G15" s="19">
        <f>(E15- D15)/D15</f>
        <v>0.36547211440994715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65</v>
      </c>
      <c r="B16" s="18">
        <v>79131.210000000006</v>
      </c>
      <c r="C16" s="18">
        <v>-1995.06</v>
      </c>
      <c r="D16" s="18">
        <v>167222.44</v>
      </c>
      <c r="E16" s="18">
        <v>45663.51</v>
      </c>
      <c r="F16" s="18">
        <f>E16- D16</f>
        <v>-121558.93</v>
      </c>
      <c r="G16" s="19">
        <f>(E16- D16)/D16</f>
        <v>-0.72692953170639052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66</v>
      </c>
      <c r="B17" s="18">
        <v>29016.51</v>
      </c>
      <c r="C17" s="18">
        <v>11999.63</v>
      </c>
      <c r="D17" s="18">
        <v>11108.14</v>
      </c>
      <c r="E17" s="18">
        <v>9887.2800000000007</v>
      </c>
      <c r="F17" s="18">
        <f>E17- D17</f>
        <v>-1220.8599999999988</v>
      </c>
      <c r="G17" s="19">
        <f>(E17- D17)/D17</f>
        <v>-0.10990678907539865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67</v>
      </c>
      <c r="B18" s="18">
        <v>497629.75</v>
      </c>
      <c r="C18" s="18">
        <v>82564.240000000005</v>
      </c>
      <c r="D18" s="18">
        <v>6905.22</v>
      </c>
      <c r="E18" s="18">
        <v>18502.55</v>
      </c>
      <c r="F18" s="18">
        <f>E18- D18</f>
        <v>11597.329999999998</v>
      </c>
      <c r="G18" s="19">
        <f>(E18- D18)/D18</f>
        <v>1.6795018840818972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68</v>
      </c>
      <c r="B19" s="18">
        <v>24706.76</v>
      </c>
      <c r="C19" s="18">
        <v>35614.47</v>
      </c>
      <c r="D19" s="18">
        <v>16184.74</v>
      </c>
      <c r="E19" s="18">
        <v>8372.41</v>
      </c>
      <c r="F19" s="18">
        <f>E19- D19</f>
        <v>-7812.33</v>
      </c>
      <c r="G19" s="19">
        <f>(E19- D19)/D19</f>
        <v>-0.48269728151332675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79</v>
      </c>
      <c r="B20" s="18">
        <v>25859.3</v>
      </c>
      <c r="C20" s="18">
        <v>35646.800000000003</v>
      </c>
      <c r="D20" s="18">
        <v>69850.570000000007</v>
      </c>
      <c r="E20" s="18">
        <v>77906.19</v>
      </c>
      <c r="F20" s="18">
        <f>E20- D20</f>
        <v>8055.6199999999953</v>
      </c>
      <c r="G20" s="19">
        <f>(E20- D20)/D20</f>
        <v>0.11532647478753566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69</v>
      </c>
      <c r="B21" s="18">
        <v>2.5099999999999998</v>
      </c>
      <c r="C21" s="18">
        <v>379.76</v>
      </c>
      <c r="D21" s="18">
        <v>2982.1</v>
      </c>
      <c r="E21" s="18">
        <v>12.98</v>
      </c>
      <c r="F21" s="18">
        <f>E21- D21</f>
        <v>-2969.12</v>
      </c>
      <c r="G21" s="19">
        <f>(E21- D21)/D21</f>
        <v>-0.99564736259682773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70</v>
      </c>
      <c r="B22" s="18">
        <v>-61335.88</v>
      </c>
      <c r="C22" s="18">
        <v>-155120.13</v>
      </c>
      <c r="D22" s="18">
        <v>173.89</v>
      </c>
      <c r="E22" s="18">
        <v>204.08</v>
      </c>
      <c r="F22" s="18">
        <f>E22- D22</f>
        <v>30.190000000000026</v>
      </c>
      <c r="G22" s="19">
        <f>(E22- D22)/D22</f>
        <v>0.17361550405428736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71</v>
      </c>
      <c r="B23" s="18">
        <v>399176.85</v>
      </c>
      <c r="C23" s="18">
        <v>429851.96</v>
      </c>
      <c r="D23" s="18">
        <v>194363.75</v>
      </c>
      <c r="E23" s="18">
        <v>251074.45</v>
      </c>
      <c r="F23" s="18">
        <f>E23- D23</f>
        <v>56710.700000000012</v>
      </c>
      <c r="G23" s="19">
        <f>(E23- D23)/D23</f>
        <v>0.29177611565942729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72</v>
      </c>
      <c r="B24" s="18">
        <v>447663.15</v>
      </c>
      <c r="C24" s="18">
        <v>173760.79</v>
      </c>
      <c r="D24" s="18">
        <v>12885.62</v>
      </c>
      <c r="E24" s="18">
        <v>13061.16</v>
      </c>
      <c r="F24" s="18">
        <f>E24- D24</f>
        <v>175.53999999999905</v>
      </c>
      <c r="G24" s="19">
        <f>(E24- D24)/D24</f>
        <v>1.362293781750502E-2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73</v>
      </c>
      <c r="B25" s="18">
        <v>90758.05</v>
      </c>
      <c r="C25" s="18">
        <v>545407.5</v>
      </c>
      <c r="D25" s="18">
        <v>1180032.17</v>
      </c>
      <c r="E25" s="18">
        <v>1197848.32</v>
      </c>
      <c r="F25" s="18">
        <f>E25- D25</f>
        <v>17816.15000000014</v>
      </c>
      <c r="G25" s="19">
        <f>(E25- D25)/D25</f>
        <v>1.5098020590404871E-2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32</v>
      </c>
      <c r="B26" s="24">
        <f>SUM(B8:B25)</f>
        <v>3655854.2799999989</v>
      </c>
      <c r="C26" s="24">
        <f>SUM(C8:C25)</f>
        <v>3317916.64</v>
      </c>
      <c r="D26" s="24">
        <f>SUM(D8:D25)</f>
        <v>4180000.2000000007</v>
      </c>
      <c r="E26" s="24">
        <f>SUM(E8:E25)</f>
        <v>3743359.45</v>
      </c>
      <c r="F26" s="24">
        <f>SUM(F8:F25)</f>
        <v>-436640.74999999988</v>
      </c>
      <c r="G26" s="25">
        <f>(E26- D26)/D26</f>
        <v>-0.10445950457131567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33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34</v>
      </c>
      <c r="B28" s="18">
        <v>0</v>
      </c>
      <c r="C28" s="18">
        <v>498600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35</v>
      </c>
      <c r="B29" s="18">
        <v>2390519.5499999998</v>
      </c>
      <c r="C29" s="18">
        <v>2209200.92</v>
      </c>
      <c r="D29" s="18">
        <v>3806923.48</v>
      </c>
      <c r="E29" s="18">
        <v>3417501.06</v>
      </c>
      <c r="F29" s="18">
        <f>E29- D29</f>
        <v>-389422.41999999993</v>
      </c>
      <c r="G29" s="19">
        <f>(E29- D29)/D29</f>
        <v>-0.1022932092136509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36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32</v>
      </c>
      <c r="B31" s="27">
        <f>SUM(B28:B30)</f>
        <v>2390519.5499999998</v>
      </c>
      <c r="C31" s="27">
        <f>SUM(C28:C30)</f>
        <v>2707800.92</v>
      </c>
      <c r="D31" s="27">
        <f>SUM(D28:D30)</f>
        <v>3806923.48</v>
      </c>
      <c r="E31" s="27">
        <f>SUM(E28:E30)</f>
        <v>3417501.06</v>
      </c>
      <c r="F31" s="27">
        <f>SUM(F28:F30)</f>
        <v>-389422.41999999993</v>
      </c>
      <c r="G31" s="28">
        <f>(E31- D31)/D31</f>
        <v>-0.1022932092136509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37</v>
      </c>
      <c r="B34" s="3" t="s">
        <v>38</v>
      </c>
      <c r="C34" s="3" t="s">
        <v>39</v>
      </c>
      <c r="D34" s="3" t="s">
        <v>40</v>
      </c>
      <c r="E34" s="3" t="s">
        <v>41</v>
      </c>
      <c r="F34" s="3" t="s">
        <v>42</v>
      </c>
      <c r="G34" s="3" t="s">
        <v>43</v>
      </c>
      <c r="H34" s="3" t="s">
        <v>44</v>
      </c>
      <c r="I34" s="3" t="s">
        <v>45</v>
      </c>
      <c r="J34" s="3" t="s">
        <v>46</v>
      </c>
    </row>
    <row r="35" spans="1:10" ht="36.950000000000003" customHeight="1" x14ac:dyDescent="0.2">
      <c r="A35" s="6" t="s">
        <v>74</v>
      </c>
      <c r="B35" s="7" t="s">
        <v>48</v>
      </c>
      <c r="C35" s="7" t="s">
        <v>49</v>
      </c>
      <c r="D35" s="7" t="s">
        <v>50</v>
      </c>
      <c r="E35" s="7" t="s">
        <v>51</v>
      </c>
      <c r="F35" s="7" t="s">
        <v>52</v>
      </c>
      <c r="G35" s="7" t="s">
        <v>53</v>
      </c>
      <c r="H35" s="7" t="s">
        <v>54</v>
      </c>
      <c r="I35" s="7" t="s">
        <v>53</v>
      </c>
      <c r="J35" s="8" t="s">
        <v>55</v>
      </c>
    </row>
    <row r="36" spans="1:10" ht="13.5" customHeight="1" x14ac:dyDescent="0.2">
      <c r="A36" s="9" t="s">
        <v>57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58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59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60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61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62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63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64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65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66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67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68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79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69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70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71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72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73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32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33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34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35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36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32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6980-BFAE-4918-946E-CA8752C37F36}">
  <dimension ref="A1:J33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78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76</v>
      </c>
      <c r="B8" s="11">
        <v>1501378.77</v>
      </c>
      <c r="C8" s="11">
        <v>1438207.33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28</v>
      </c>
      <c r="B9" s="18">
        <v>-1429</v>
      </c>
      <c r="C9" s="18">
        <v>-1591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29</v>
      </c>
      <c r="B10" s="18">
        <v>626658.6</v>
      </c>
      <c r="C10" s="18">
        <v>1180769.23</v>
      </c>
      <c r="D10" s="18">
        <v>3639832.38</v>
      </c>
      <c r="E10" s="18">
        <v>6560503.71</v>
      </c>
      <c r="F10" s="18">
        <f>E10- D10</f>
        <v>2920671.33</v>
      </c>
      <c r="G10" s="19">
        <f>(E10- D10)/D10</f>
        <v>0.80241918447903915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30</v>
      </c>
      <c r="B11" s="18">
        <v>2442297.0299999998</v>
      </c>
      <c r="C11" s="18">
        <v>3269379.29</v>
      </c>
      <c r="D11" s="18">
        <v>2340674.5099999998</v>
      </c>
      <c r="E11" s="18">
        <v>2062035.83</v>
      </c>
      <c r="F11" s="18">
        <f>E11- D11</f>
        <v>-278638.6799999997</v>
      </c>
      <c r="G11" s="19">
        <f>(E11- D11)/D11</f>
        <v>-0.11904204485056734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31</v>
      </c>
      <c r="B12" s="18">
        <v>14872.65</v>
      </c>
      <c r="C12" s="18">
        <v>14656.21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21" t="s">
        <v>32</v>
      </c>
      <c r="B13" s="24">
        <f>SUM(B8:B12)</f>
        <v>4583778.0500000007</v>
      </c>
      <c r="C13" s="24">
        <f>SUM(C8:C12)</f>
        <v>5901421.0599999996</v>
      </c>
      <c r="D13" s="24">
        <f>SUM(D8:D12)</f>
        <v>5980506.8899999997</v>
      </c>
      <c r="E13" s="24">
        <f>SUM(E8:E12)</f>
        <v>8622539.5399999991</v>
      </c>
      <c r="F13" s="24">
        <f>SUM(F8:F12)</f>
        <v>2642032.6500000004</v>
      </c>
      <c r="G13" s="25">
        <f>(E13- D13)/D13</f>
        <v>0.44177403330439097</v>
      </c>
      <c r="H13" s="24">
        <f>SUM(H8:H12)</f>
        <v>0</v>
      </c>
      <c r="I13" s="11">
        <v>0</v>
      </c>
      <c r="J13" s="26">
        <f>SUM(J8:J12)</f>
        <v>0</v>
      </c>
    </row>
    <row r="14" spans="1:10" ht="16.5" customHeight="1" x14ac:dyDescent="0.2">
      <c r="A14" s="21" t="s">
        <v>33</v>
      </c>
      <c r="B14" s="18"/>
      <c r="C14" s="18"/>
      <c r="D14" s="18"/>
      <c r="E14" s="18"/>
      <c r="F14" s="18"/>
      <c r="G14" s="19"/>
      <c r="H14" s="18"/>
      <c r="I14" s="18"/>
      <c r="J14" s="20"/>
    </row>
    <row r="15" spans="1:10" ht="13.5" customHeight="1" x14ac:dyDescent="0.2">
      <c r="A15" s="17" t="s">
        <v>34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35</v>
      </c>
      <c r="B16" s="18">
        <v>4583778.05</v>
      </c>
      <c r="C16" s="18">
        <v>5901421.0599999996</v>
      </c>
      <c r="D16" s="18">
        <v>5980506.8899999997</v>
      </c>
      <c r="E16" s="18">
        <v>8622539.5399999991</v>
      </c>
      <c r="F16" s="18">
        <f>E16- D16</f>
        <v>2642032.6499999994</v>
      </c>
      <c r="G16" s="19">
        <f>(E16- D16)/D16</f>
        <v>0.44177403330439097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36</v>
      </c>
      <c r="B17" s="18">
        <v>0</v>
      </c>
      <c r="C17" s="18">
        <v>0</v>
      </c>
      <c r="D17" s="18">
        <v>0</v>
      </c>
      <c r="E17" s="18">
        <v>0</v>
      </c>
      <c r="F17" s="18">
        <f>E17- D17</f>
        <v>0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22" t="s">
        <v>32</v>
      </c>
      <c r="B18" s="27">
        <f>SUM(B15:B17)</f>
        <v>4583778.05</v>
      </c>
      <c r="C18" s="27">
        <f>SUM(C15:C17)</f>
        <v>5901421.0599999996</v>
      </c>
      <c r="D18" s="27">
        <f>SUM(D15:D17)</f>
        <v>5980506.8899999997</v>
      </c>
      <c r="E18" s="27">
        <f>SUM(E15:E17)</f>
        <v>8622539.5399999991</v>
      </c>
      <c r="F18" s="27">
        <f>SUM(F15:F17)</f>
        <v>2642032.6499999994</v>
      </c>
      <c r="G18" s="28">
        <f>(E18- D18)/D18</f>
        <v>0.44177403330439097</v>
      </c>
      <c r="H18" s="27">
        <f>SUM(H15:H17)</f>
        <v>0</v>
      </c>
      <c r="I18" s="23">
        <v>0</v>
      </c>
      <c r="J18" s="29">
        <f>SUM(J15:J17)</f>
        <v>0</v>
      </c>
    </row>
    <row r="21" spans="1:10" ht="13.5" customHeight="1" x14ac:dyDescent="0.2">
      <c r="A21" s="3" t="s">
        <v>37</v>
      </c>
      <c r="B21" s="3" t="s">
        <v>38</v>
      </c>
      <c r="C21" s="3" t="s">
        <v>39</v>
      </c>
      <c r="D21" s="3" t="s">
        <v>40</v>
      </c>
      <c r="E21" s="3" t="s">
        <v>41</v>
      </c>
      <c r="F21" s="3" t="s">
        <v>42</v>
      </c>
      <c r="G21" s="3" t="s">
        <v>43</v>
      </c>
      <c r="H21" s="3" t="s">
        <v>44</v>
      </c>
      <c r="I21" s="3" t="s">
        <v>45</v>
      </c>
      <c r="J21" s="3" t="s">
        <v>46</v>
      </c>
    </row>
    <row r="22" spans="1:10" ht="36.950000000000003" customHeight="1" x14ac:dyDescent="0.2">
      <c r="A22" s="6" t="s">
        <v>47</v>
      </c>
      <c r="B22" s="7" t="s">
        <v>48</v>
      </c>
      <c r="C22" s="7" t="s">
        <v>49</v>
      </c>
      <c r="D22" s="7" t="s">
        <v>50</v>
      </c>
      <c r="E22" s="7" t="s">
        <v>51</v>
      </c>
      <c r="F22" s="7" t="s">
        <v>52</v>
      </c>
      <c r="G22" s="7" t="s">
        <v>53</v>
      </c>
      <c r="H22" s="7" t="s">
        <v>54</v>
      </c>
      <c r="I22" s="7" t="s">
        <v>53</v>
      </c>
      <c r="J22" s="8" t="s">
        <v>55</v>
      </c>
    </row>
    <row r="23" spans="1:10" ht="13.5" customHeight="1" x14ac:dyDescent="0.2">
      <c r="A23" s="9" t="s">
        <v>76</v>
      </c>
      <c r="B23" s="11">
        <f>J8</f>
        <v>0</v>
      </c>
      <c r="C23" s="11">
        <v>0</v>
      </c>
      <c r="D23" s="11">
        <v>0</v>
      </c>
      <c r="E23" s="11">
        <f>SUM(B23:D23)</f>
        <v>0</v>
      </c>
      <c r="F23" s="11">
        <v>0</v>
      </c>
      <c r="G23" s="14" t="e">
        <f>F23/E23</f>
        <v>#DIV/0!</v>
      </c>
      <c r="H23" s="11">
        <v>0</v>
      </c>
      <c r="I23" s="14">
        <f>IF(E23=0,0,H23/E23)</f>
        <v>0</v>
      </c>
      <c r="J23" s="16">
        <f>E23+F23+H23</f>
        <v>0</v>
      </c>
    </row>
    <row r="24" spans="1:10" ht="13.5" customHeight="1" x14ac:dyDescent="0.2">
      <c r="A24" s="17" t="s">
        <v>28</v>
      </c>
      <c r="B24" s="18">
        <f>J9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29</v>
      </c>
      <c r="B25" s="18">
        <f>J10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30</v>
      </c>
      <c r="B26" s="18">
        <f>J11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31</v>
      </c>
      <c r="B27" s="18">
        <f>J12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21" t="s">
        <v>32</v>
      </c>
      <c r="B28" s="24">
        <f>SUM(B23:B27)</f>
        <v>0</v>
      </c>
      <c r="C28" s="24">
        <f>SUM(C23:C27)</f>
        <v>0</v>
      </c>
      <c r="D28" s="24">
        <f>SUM(D23:D27)</f>
        <v>0</v>
      </c>
      <c r="E28" s="24">
        <f>SUM(E23:E27)</f>
        <v>0</v>
      </c>
      <c r="F28" s="24">
        <f>SUM(F23:F27)</f>
        <v>0</v>
      </c>
      <c r="G28" s="25" t="e">
        <f>F28/E28</f>
        <v>#DIV/0!</v>
      </c>
      <c r="H28" s="24">
        <f>SUM(H23:H27)</f>
        <v>0</v>
      </c>
      <c r="I28" s="11">
        <v>0</v>
      </c>
      <c r="J28" s="26">
        <f>SUM(J23:J27)</f>
        <v>0</v>
      </c>
    </row>
    <row r="29" spans="1:10" ht="13.5" customHeight="1" x14ac:dyDescent="0.2">
      <c r="A29" s="21" t="s">
        <v>33</v>
      </c>
      <c r="B29" s="18"/>
      <c r="C29" s="18"/>
      <c r="D29" s="18"/>
      <c r="E29" s="18"/>
      <c r="F29" s="18"/>
      <c r="G29" s="19"/>
      <c r="H29" s="18"/>
      <c r="I29" s="18"/>
      <c r="J29" s="20"/>
    </row>
    <row r="30" spans="1:10" ht="13.5" customHeight="1" x14ac:dyDescent="0.2">
      <c r="A30" s="17" t="s">
        <v>34</v>
      </c>
      <c r="B30" s="18">
        <f>J15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17" t="s">
        <v>35</v>
      </c>
      <c r="B31" s="18">
        <f>J16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36</v>
      </c>
      <c r="B32" s="18">
        <f>J17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22" t="s">
        <v>32</v>
      </c>
      <c r="B33" s="27">
        <f>SUM(B30:B32)</f>
        <v>0</v>
      </c>
      <c r="C33" s="27">
        <f>SUM(C30:C32)</f>
        <v>0</v>
      </c>
      <c r="D33" s="27">
        <f>SUM(D30:D32)</f>
        <v>0</v>
      </c>
      <c r="E33" s="27">
        <f>SUM(E30:E32)</f>
        <v>0</v>
      </c>
      <c r="F33" s="27">
        <f>SUM(F30:F32)</f>
        <v>0</v>
      </c>
      <c r="G33" s="28" t="e">
        <f>F33/E33</f>
        <v>#DIV/0!</v>
      </c>
      <c r="H33" s="27">
        <f>SUM(H30:H32)</f>
        <v>0</v>
      </c>
      <c r="I33" s="23">
        <v>0</v>
      </c>
      <c r="J33" s="29">
        <f>SUM(J30:J32)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4A1BC-3743-434B-BCE7-90C93326A872}">
  <dimension ref="A1:J3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56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57</v>
      </c>
      <c r="B8" s="11">
        <v>1778.56</v>
      </c>
      <c r="C8" s="11">
        <v>850.25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60</v>
      </c>
      <c r="B9" s="18">
        <v>206.74</v>
      </c>
      <c r="C9" s="18">
        <v>45.24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63</v>
      </c>
      <c r="B10" s="18">
        <v>58726.18</v>
      </c>
      <c r="C10" s="18">
        <v>51858.45</v>
      </c>
      <c r="D10" s="18">
        <v>0</v>
      </c>
      <c r="E10" s="18">
        <v>0</v>
      </c>
      <c r="F10" s="18">
        <f>E10- D10</f>
        <v>0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65</v>
      </c>
      <c r="B11" s="18">
        <v>432.17</v>
      </c>
      <c r="C11" s="18">
        <v>58.31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72</v>
      </c>
      <c r="B12" s="18">
        <v>91.37</v>
      </c>
      <c r="C12" s="18">
        <v>182.95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73</v>
      </c>
      <c r="B13" s="18">
        <v>70323.27</v>
      </c>
      <c r="C13" s="18">
        <v>52754.33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1" t="s">
        <v>32</v>
      </c>
      <c r="B14" s="24">
        <f>SUM(B8:B13)</f>
        <v>131558.29</v>
      </c>
      <c r="C14" s="24">
        <f>SUM(C8:C13)</f>
        <v>105749.53</v>
      </c>
      <c r="D14" s="24">
        <f>SUM(D8:D13)</f>
        <v>0</v>
      </c>
      <c r="E14" s="24">
        <f>SUM(E8:E13)</f>
        <v>0</v>
      </c>
      <c r="F14" s="24">
        <f>SUM(F8:F13)</f>
        <v>0</v>
      </c>
      <c r="G14" s="25" t="e">
        <f>(E14- D14)/D14</f>
        <v>#DIV/0!</v>
      </c>
      <c r="H14" s="24">
        <f>SUM(H8:H13)</f>
        <v>0</v>
      </c>
      <c r="I14" s="11">
        <v>0</v>
      </c>
      <c r="J14" s="26">
        <f>SUM(J8:J13)</f>
        <v>0</v>
      </c>
    </row>
    <row r="15" spans="1:10" ht="16.5" customHeight="1" x14ac:dyDescent="0.2">
      <c r="A15" s="21" t="s">
        <v>33</v>
      </c>
      <c r="B15" s="18"/>
      <c r="C15" s="18"/>
      <c r="D15" s="18"/>
      <c r="E15" s="18"/>
      <c r="F15" s="18"/>
      <c r="G15" s="19"/>
      <c r="H15" s="18"/>
      <c r="I15" s="18"/>
      <c r="J15" s="20"/>
    </row>
    <row r="16" spans="1:10" ht="13.5" customHeight="1" x14ac:dyDescent="0.2">
      <c r="A16" s="17" t="s">
        <v>34</v>
      </c>
      <c r="B16" s="18">
        <v>113400</v>
      </c>
      <c r="C16" s="18">
        <v>105704.29</v>
      </c>
      <c r="D16" s="18">
        <v>0</v>
      </c>
      <c r="E16" s="18">
        <v>0</v>
      </c>
      <c r="F16" s="18">
        <f>E16- D16</f>
        <v>0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35</v>
      </c>
      <c r="B17" s="18">
        <v>10600</v>
      </c>
      <c r="C17" s="18">
        <v>0</v>
      </c>
      <c r="D17" s="18">
        <v>0</v>
      </c>
      <c r="E17" s="18">
        <v>0</v>
      </c>
      <c r="F17" s="18">
        <f>E17- D17</f>
        <v>0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36</v>
      </c>
      <c r="B18" s="18">
        <v>0</v>
      </c>
      <c r="C18" s="18">
        <v>0</v>
      </c>
      <c r="D18" s="18">
        <v>0</v>
      </c>
      <c r="E18" s="18">
        <v>0</v>
      </c>
      <c r="F18" s="18">
        <f>E18- D18</f>
        <v>0</v>
      </c>
      <c r="G18" s="19" t="e">
        <f>(E18- D18)/D18</f>
        <v>#DIV/0!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22" t="s">
        <v>32</v>
      </c>
      <c r="B19" s="27">
        <f>SUM(B16:B18)</f>
        <v>124000</v>
      </c>
      <c r="C19" s="27">
        <f>SUM(C16:C18)</f>
        <v>105704.29</v>
      </c>
      <c r="D19" s="27">
        <f>SUM(D16:D18)</f>
        <v>0</v>
      </c>
      <c r="E19" s="27">
        <f>SUM(E16:E18)</f>
        <v>0</v>
      </c>
      <c r="F19" s="27">
        <f>SUM(F16:F18)</f>
        <v>0</v>
      </c>
      <c r="G19" s="28" t="e">
        <f>(E19- D19)/D19</f>
        <v>#DIV/0!</v>
      </c>
      <c r="H19" s="27">
        <f>SUM(H16:H18)</f>
        <v>0</v>
      </c>
      <c r="I19" s="23">
        <v>0</v>
      </c>
      <c r="J19" s="29">
        <f>SUM(J16:J18)</f>
        <v>0</v>
      </c>
    </row>
    <row r="22" spans="1:10" ht="13.5" customHeight="1" x14ac:dyDescent="0.2">
      <c r="A22" s="3" t="s">
        <v>37</v>
      </c>
      <c r="B22" s="3" t="s">
        <v>38</v>
      </c>
      <c r="C22" s="3" t="s">
        <v>39</v>
      </c>
      <c r="D22" s="3" t="s">
        <v>40</v>
      </c>
      <c r="E22" s="3" t="s">
        <v>41</v>
      </c>
      <c r="F22" s="3" t="s">
        <v>42</v>
      </c>
      <c r="G22" s="3" t="s">
        <v>43</v>
      </c>
      <c r="H22" s="3" t="s">
        <v>44</v>
      </c>
      <c r="I22" s="3" t="s">
        <v>45</v>
      </c>
      <c r="J22" s="3" t="s">
        <v>46</v>
      </c>
    </row>
    <row r="23" spans="1:10" ht="36.950000000000003" customHeight="1" x14ac:dyDescent="0.2">
      <c r="A23" s="6" t="s">
        <v>74</v>
      </c>
      <c r="B23" s="7" t="s">
        <v>48</v>
      </c>
      <c r="C23" s="7" t="s">
        <v>49</v>
      </c>
      <c r="D23" s="7" t="s">
        <v>50</v>
      </c>
      <c r="E23" s="7" t="s">
        <v>51</v>
      </c>
      <c r="F23" s="7" t="s">
        <v>52</v>
      </c>
      <c r="G23" s="7" t="s">
        <v>53</v>
      </c>
      <c r="H23" s="7" t="s">
        <v>54</v>
      </c>
      <c r="I23" s="7" t="s">
        <v>53</v>
      </c>
      <c r="J23" s="8" t="s">
        <v>55</v>
      </c>
    </row>
    <row r="24" spans="1:10" ht="13.5" customHeight="1" x14ac:dyDescent="0.2">
      <c r="A24" s="9" t="s">
        <v>57</v>
      </c>
      <c r="B24" s="11">
        <f>J8</f>
        <v>0</v>
      </c>
      <c r="C24" s="11">
        <v>0</v>
      </c>
      <c r="D24" s="11">
        <v>0</v>
      </c>
      <c r="E24" s="11">
        <f>SUM(B24:D24)</f>
        <v>0</v>
      </c>
      <c r="F24" s="11">
        <v>0</v>
      </c>
      <c r="G24" s="14" t="e">
        <f>F24/E24</f>
        <v>#DIV/0!</v>
      </c>
      <c r="H24" s="11">
        <v>0</v>
      </c>
      <c r="I24" s="14">
        <f>IF(E24=0,0,H24/E24)</f>
        <v>0</v>
      </c>
      <c r="J24" s="16">
        <f>E24+F24+H24</f>
        <v>0</v>
      </c>
    </row>
    <row r="25" spans="1:10" ht="13.5" customHeight="1" x14ac:dyDescent="0.2">
      <c r="A25" s="17" t="s">
        <v>60</v>
      </c>
      <c r="B25" s="18">
        <f>J9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63</v>
      </c>
      <c r="B26" s="18">
        <f>J10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65</v>
      </c>
      <c r="B27" s="18">
        <f>J11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72</v>
      </c>
      <c r="B28" s="18">
        <f>J12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17" t="s">
        <v>73</v>
      </c>
      <c r="B29" s="18">
        <f>J13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21" t="s">
        <v>32</v>
      </c>
      <c r="B30" s="24">
        <f>SUM(B24:B29)</f>
        <v>0</v>
      </c>
      <c r="C30" s="24">
        <f>SUM(C24:C29)</f>
        <v>0</v>
      </c>
      <c r="D30" s="24">
        <f>SUM(D24:D29)</f>
        <v>0</v>
      </c>
      <c r="E30" s="24">
        <f>SUM(E24:E29)</f>
        <v>0</v>
      </c>
      <c r="F30" s="24">
        <f>SUM(F24:F29)</f>
        <v>0</v>
      </c>
      <c r="G30" s="25" t="e">
        <f>F30/E30</f>
        <v>#DIV/0!</v>
      </c>
      <c r="H30" s="24">
        <f>SUM(H24:H29)</f>
        <v>0</v>
      </c>
      <c r="I30" s="11">
        <v>0</v>
      </c>
      <c r="J30" s="26">
        <f>SUM(J24:J29)</f>
        <v>0</v>
      </c>
    </row>
    <row r="31" spans="1:10" ht="13.5" customHeight="1" x14ac:dyDescent="0.2">
      <c r="A31" s="21" t="s">
        <v>33</v>
      </c>
      <c r="B31" s="18"/>
      <c r="C31" s="18"/>
      <c r="D31" s="18"/>
      <c r="E31" s="18"/>
      <c r="F31" s="18"/>
      <c r="G31" s="19"/>
      <c r="H31" s="18"/>
      <c r="I31" s="18"/>
      <c r="J31" s="20"/>
    </row>
    <row r="32" spans="1:10" ht="13.5" customHeight="1" x14ac:dyDescent="0.2">
      <c r="A32" s="17" t="s">
        <v>34</v>
      </c>
      <c r="B32" s="18">
        <f>J16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35</v>
      </c>
      <c r="B33" s="18">
        <f>J17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36</v>
      </c>
      <c r="B34" s="18">
        <f>J18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22" t="s">
        <v>32</v>
      </c>
      <c r="B35" s="27">
        <f>SUM(B32:B34)</f>
        <v>0</v>
      </c>
      <c r="C35" s="27">
        <f>SUM(C32:C34)</f>
        <v>0</v>
      </c>
      <c r="D35" s="27">
        <f>SUM(D32:D34)</f>
        <v>0</v>
      </c>
      <c r="E35" s="27">
        <f>SUM(E32:E34)</f>
        <v>0</v>
      </c>
      <c r="F35" s="27">
        <f>SUM(F32:F34)</f>
        <v>0</v>
      </c>
      <c r="G35" s="28" t="e">
        <f>F35/E35</f>
        <v>#DIV/0!</v>
      </c>
      <c r="H35" s="27">
        <f>SUM(H32:H34)</f>
        <v>0</v>
      </c>
      <c r="I35" s="23">
        <v>0</v>
      </c>
      <c r="J35" s="29">
        <f>SUM(J32:J34)</f>
        <v>0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E576-E113-40D4-976F-8DA31BD0D2C1}">
  <dimension ref="A1:J5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56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57</v>
      </c>
      <c r="B8" s="11">
        <v>560010.44999999995</v>
      </c>
      <c r="C8" s="11">
        <v>830006.7</v>
      </c>
      <c r="D8" s="11">
        <v>536452.19999999995</v>
      </c>
      <c r="E8" s="11">
        <v>399906.55</v>
      </c>
      <c r="F8" s="11">
        <f>E8- D8</f>
        <v>-136545.64999999997</v>
      </c>
      <c r="G8" s="14">
        <f>(E8- D8)/D8</f>
        <v>-0.25453460718401372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58</v>
      </c>
      <c r="B9" s="18">
        <v>54143.13</v>
      </c>
      <c r="C9" s="18">
        <v>9213.4599999999991</v>
      </c>
      <c r="D9" s="18">
        <v>13796.18</v>
      </c>
      <c r="E9" s="18">
        <v>7457.53</v>
      </c>
      <c r="F9" s="18">
        <f>E9- D9</f>
        <v>-6338.6500000000005</v>
      </c>
      <c r="G9" s="19">
        <f>(E9- D9)/D9</f>
        <v>-0.45944964475673705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59</v>
      </c>
      <c r="B10" s="18">
        <v>72845.600000000006</v>
      </c>
      <c r="C10" s="18">
        <v>385919.51</v>
      </c>
      <c r="D10" s="18">
        <v>275077.21999999997</v>
      </c>
      <c r="E10" s="18">
        <v>306684.40000000002</v>
      </c>
      <c r="F10" s="18">
        <f>E10- D10</f>
        <v>31607.180000000051</v>
      </c>
      <c r="G10" s="19">
        <f>(E10- D10)/D10</f>
        <v>0.11490293525578038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60</v>
      </c>
      <c r="B11" s="18">
        <v>1223049.83</v>
      </c>
      <c r="C11" s="18">
        <v>5954151.6600000001</v>
      </c>
      <c r="D11" s="18">
        <v>1767131.04</v>
      </c>
      <c r="E11" s="18">
        <v>1640698.38</v>
      </c>
      <c r="F11" s="18">
        <f>E11- D11</f>
        <v>-126432.66000000015</v>
      </c>
      <c r="G11" s="19">
        <f>(E11- D11)/D11</f>
        <v>-7.1546850311678151E-2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61</v>
      </c>
      <c r="B12" s="18">
        <v>1229915.44</v>
      </c>
      <c r="C12" s="18">
        <v>1655354.99</v>
      </c>
      <c r="D12" s="18">
        <v>598312.56000000006</v>
      </c>
      <c r="E12" s="18">
        <v>87626.01</v>
      </c>
      <c r="F12" s="18">
        <f>E12- D12</f>
        <v>-510686.55000000005</v>
      </c>
      <c r="G12" s="19">
        <f>(E12- D12)/D12</f>
        <v>-0.85354475928100193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62</v>
      </c>
      <c r="B13" s="18">
        <v>577.03</v>
      </c>
      <c r="C13" s="18">
        <v>686.08</v>
      </c>
      <c r="D13" s="18">
        <v>4169.7700000000004</v>
      </c>
      <c r="E13" s="18">
        <v>190.02</v>
      </c>
      <c r="F13" s="18">
        <f>E13- D13</f>
        <v>-3979.7500000000005</v>
      </c>
      <c r="G13" s="19">
        <f>(E13- D13)/D13</f>
        <v>-0.95442914117565236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63</v>
      </c>
      <c r="B14" s="18">
        <v>3339280.31</v>
      </c>
      <c r="C14" s="18">
        <v>3468026.8</v>
      </c>
      <c r="D14" s="18">
        <v>4903614.95</v>
      </c>
      <c r="E14" s="18">
        <v>4028794.86</v>
      </c>
      <c r="F14" s="18">
        <f>E14- D14</f>
        <v>-874820.09000000032</v>
      </c>
      <c r="G14" s="19">
        <f>(E14- D14)/D14</f>
        <v>-0.17840309627084408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64</v>
      </c>
      <c r="B15" s="18">
        <v>148918.87</v>
      </c>
      <c r="C15" s="18">
        <v>14359.79</v>
      </c>
      <c r="D15" s="18">
        <v>20111.95</v>
      </c>
      <c r="E15" s="18">
        <v>84111.86</v>
      </c>
      <c r="F15" s="18">
        <f>E15- D15</f>
        <v>63999.91</v>
      </c>
      <c r="G15" s="19">
        <f>(E15- D15)/D15</f>
        <v>3.1821832293735812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65</v>
      </c>
      <c r="B16" s="18">
        <v>146255.19</v>
      </c>
      <c r="C16" s="18">
        <v>248747.1</v>
      </c>
      <c r="D16" s="18">
        <v>291627.07</v>
      </c>
      <c r="E16" s="18">
        <v>104786.3</v>
      </c>
      <c r="F16" s="18">
        <f>E16- D16</f>
        <v>-186840.77000000002</v>
      </c>
      <c r="G16" s="19">
        <f>(E16- D16)/D16</f>
        <v>-0.64068390496122329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66</v>
      </c>
      <c r="B17" s="18">
        <v>13157.14</v>
      </c>
      <c r="C17" s="18">
        <v>1450.68</v>
      </c>
      <c r="D17" s="18">
        <v>270.37</v>
      </c>
      <c r="E17" s="18">
        <v>186.95</v>
      </c>
      <c r="F17" s="18">
        <f>E17- D17</f>
        <v>-83.420000000000016</v>
      </c>
      <c r="G17" s="19">
        <f>(E17- D17)/D17</f>
        <v>-0.30854014868513524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67</v>
      </c>
      <c r="B18" s="18">
        <v>129633.2</v>
      </c>
      <c r="C18" s="18">
        <v>298726.83</v>
      </c>
      <c r="D18" s="18">
        <v>163239.43</v>
      </c>
      <c r="E18" s="18">
        <v>79859.11</v>
      </c>
      <c r="F18" s="18">
        <f>E18- D18</f>
        <v>-83380.319999999992</v>
      </c>
      <c r="G18" s="19">
        <f>(E18- D18)/D18</f>
        <v>-0.51078541501890806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68</v>
      </c>
      <c r="B19" s="18">
        <v>21712.75</v>
      </c>
      <c r="C19" s="18">
        <v>5473.17</v>
      </c>
      <c r="D19" s="18">
        <v>3590.59</v>
      </c>
      <c r="E19" s="18">
        <v>6302.86</v>
      </c>
      <c r="F19" s="18">
        <f>E19- D19</f>
        <v>2712.2699999999995</v>
      </c>
      <c r="G19" s="19">
        <f>(E19- D19)/D19</f>
        <v>0.75538282009363344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69</v>
      </c>
      <c r="B20" s="18">
        <v>173.45</v>
      </c>
      <c r="C20" s="18">
        <v>467.35</v>
      </c>
      <c r="D20" s="18">
        <v>592.67999999999995</v>
      </c>
      <c r="E20" s="18">
        <v>0</v>
      </c>
      <c r="F20" s="18">
        <f>E20- D20</f>
        <v>-592.67999999999995</v>
      </c>
      <c r="G20" s="19">
        <f>(E20- D20)/D20</f>
        <v>-1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70</v>
      </c>
      <c r="B21" s="18">
        <v>269068.94</v>
      </c>
      <c r="C21" s="18">
        <v>399450.99</v>
      </c>
      <c r="D21" s="18">
        <v>17822.02</v>
      </c>
      <c r="E21" s="18">
        <v>0</v>
      </c>
      <c r="F21" s="18">
        <f>E21- D21</f>
        <v>-17822.02</v>
      </c>
      <c r="G21" s="19">
        <f>(E21- D21)/D21</f>
        <v>-1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71</v>
      </c>
      <c r="B22" s="18">
        <v>20889.04</v>
      </c>
      <c r="C22" s="18">
        <v>0</v>
      </c>
      <c r="D22" s="18">
        <v>405.64</v>
      </c>
      <c r="E22" s="18">
        <v>0</v>
      </c>
      <c r="F22" s="18">
        <f>E22- D22</f>
        <v>-405.64</v>
      </c>
      <c r="G22" s="19">
        <f>(E22- D22)/D22</f>
        <v>-1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72</v>
      </c>
      <c r="B23" s="18">
        <v>300157.99</v>
      </c>
      <c r="C23" s="18">
        <v>477168.76</v>
      </c>
      <c r="D23" s="18">
        <v>313745.71000000002</v>
      </c>
      <c r="E23" s="18">
        <v>3462.37</v>
      </c>
      <c r="F23" s="18">
        <f>E23- D23</f>
        <v>-310283.34000000003</v>
      </c>
      <c r="G23" s="19">
        <f>(E23- D23)/D23</f>
        <v>-0.98896440687587406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73</v>
      </c>
      <c r="B24" s="18">
        <v>453365.68</v>
      </c>
      <c r="C24" s="18">
        <v>534114.35</v>
      </c>
      <c r="D24" s="18">
        <v>1392866.37</v>
      </c>
      <c r="E24" s="18">
        <v>1619054.73</v>
      </c>
      <c r="F24" s="18">
        <f>E24- D24</f>
        <v>226188.35999999987</v>
      </c>
      <c r="G24" s="19">
        <f>(E24- D24)/D24</f>
        <v>0.16239056730187251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32</v>
      </c>
      <c r="B25" s="24">
        <f>SUM(B8:B24)</f>
        <v>7983154.040000001</v>
      </c>
      <c r="C25" s="24">
        <f>SUM(C8:C24)</f>
        <v>14283318.219999997</v>
      </c>
      <c r="D25" s="24">
        <f>SUM(D8:D24)</f>
        <v>10302825.75</v>
      </c>
      <c r="E25" s="24">
        <f>SUM(E8:E24)</f>
        <v>8369121.9300000016</v>
      </c>
      <c r="F25" s="24">
        <f>SUM(F8:F24)</f>
        <v>-1933703.8200000003</v>
      </c>
      <c r="G25" s="25">
        <f>(E25- D25)/D25</f>
        <v>-0.18768674409542435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33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34</v>
      </c>
      <c r="B27" s="18">
        <v>0</v>
      </c>
      <c r="C27" s="18">
        <v>0</v>
      </c>
      <c r="D27" s="18">
        <v>113300</v>
      </c>
      <c r="E27" s="18">
        <v>112500</v>
      </c>
      <c r="F27" s="18">
        <f>E27- D27</f>
        <v>-800</v>
      </c>
      <c r="G27" s="19">
        <f>(E27- D27)/D27</f>
        <v>-7.0609002647837602E-3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35</v>
      </c>
      <c r="B28" s="18">
        <v>5725433.2000000002</v>
      </c>
      <c r="C28" s="18">
        <v>13386352.939999999</v>
      </c>
      <c r="D28" s="18">
        <v>9670894.1400000006</v>
      </c>
      <c r="E28" s="18">
        <v>7779983.1500000004</v>
      </c>
      <c r="F28" s="18">
        <f>E28- D28</f>
        <v>-1890910.9900000002</v>
      </c>
      <c r="G28" s="19">
        <f>(E28- D28)/D28</f>
        <v>-0.19552597336154898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36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32</v>
      </c>
      <c r="B30" s="27">
        <f>SUM(B27:B29)</f>
        <v>5725433.2000000002</v>
      </c>
      <c r="C30" s="27">
        <f>SUM(C27:C29)</f>
        <v>13386352.939999999</v>
      </c>
      <c r="D30" s="27">
        <f>SUM(D27:D29)</f>
        <v>9784194.1400000006</v>
      </c>
      <c r="E30" s="27">
        <f>SUM(E27:E29)</f>
        <v>7892483.1500000004</v>
      </c>
      <c r="F30" s="27">
        <f>SUM(F27:F29)</f>
        <v>-1891710.9900000002</v>
      </c>
      <c r="G30" s="28">
        <f>(E30- D30)/D30</f>
        <v>-0.19334356646361475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37</v>
      </c>
      <c r="B33" s="3" t="s">
        <v>38</v>
      </c>
      <c r="C33" s="3" t="s">
        <v>39</v>
      </c>
      <c r="D33" s="3" t="s">
        <v>40</v>
      </c>
      <c r="E33" s="3" t="s">
        <v>41</v>
      </c>
      <c r="F33" s="3" t="s">
        <v>42</v>
      </c>
      <c r="G33" s="3" t="s">
        <v>43</v>
      </c>
      <c r="H33" s="3" t="s">
        <v>44</v>
      </c>
      <c r="I33" s="3" t="s">
        <v>45</v>
      </c>
      <c r="J33" s="3" t="s">
        <v>46</v>
      </c>
    </row>
    <row r="34" spans="1:10" ht="36.950000000000003" customHeight="1" x14ac:dyDescent="0.2">
      <c r="A34" s="6" t="s">
        <v>74</v>
      </c>
      <c r="B34" s="7" t="s">
        <v>48</v>
      </c>
      <c r="C34" s="7" t="s">
        <v>49</v>
      </c>
      <c r="D34" s="7" t="s">
        <v>50</v>
      </c>
      <c r="E34" s="7" t="s">
        <v>51</v>
      </c>
      <c r="F34" s="7" t="s">
        <v>52</v>
      </c>
      <c r="G34" s="7" t="s">
        <v>53</v>
      </c>
      <c r="H34" s="7" t="s">
        <v>54</v>
      </c>
      <c r="I34" s="7" t="s">
        <v>53</v>
      </c>
      <c r="J34" s="8" t="s">
        <v>55</v>
      </c>
    </row>
    <row r="35" spans="1:10" ht="13.5" customHeight="1" x14ac:dyDescent="0.2">
      <c r="A35" s="9" t="s">
        <v>57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58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59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60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61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62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63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64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65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66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67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68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69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70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71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72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73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32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33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34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35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36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32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55688-225E-4809-AD10-0883AB8A0955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76</v>
      </c>
      <c r="B8" s="11">
        <v>0</v>
      </c>
      <c r="C8" s="11">
        <v>0</v>
      </c>
      <c r="D8" s="11">
        <v>1657410.87</v>
      </c>
      <c r="E8" s="11">
        <v>1815364.26</v>
      </c>
      <c r="F8" s="11">
        <f>E8- D8</f>
        <v>157953.3899999999</v>
      </c>
      <c r="G8" s="14">
        <f>(E8- D8)/D8</f>
        <v>9.5301287604080867E-2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181639.73</v>
      </c>
      <c r="C9" s="18">
        <v>65162.95</v>
      </c>
      <c r="D9" s="18">
        <v>34447.24</v>
      </c>
      <c r="E9" s="18">
        <v>-508.77</v>
      </c>
      <c r="F9" s="18">
        <f>E9- D9</f>
        <v>-34956.009999999995</v>
      </c>
      <c r="G9" s="19">
        <f>(E9- D9)/D9</f>
        <v>-1.0147695432202986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32</v>
      </c>
      <c r="B10" s="24">
        <f>SUM(B8:B9)</f>
        <v>181639.73</v>
      </c>
      <c r="C10" s="24">
        <f>SUM(C8:C9)</f>
        <v>65162.95</v>
      </c>
      <c r="D10" s="24">
        <f>SUM(D8:D9)</f>
        <v>1691858.11</v>
      </c>
      <c r="E10" s="24">
        <f>SUM(E8:E9)</f>
        <v>1814855.49</v>
      </c>
      <c r="F10" s="24">
        <f>SUM(F8:F9)</f>
        <v>122997.3799999999</v>
      </c>
      <c r="G10" s="25">
        <f>(E10- D10)/D10</f>
        <v>7.2699583536588591E-2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33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34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35</v>
      </c>
      <c r="B13" s="18">
        <v>181639.73</v>
      </c>
      <c r="C13" s="18">
        <v>65162.95</v>
      </c>
      <c r="D13" s="18">
        <v>1691858.11</v>
      </c>
      <c r="E13" s="18">
        <v>1814855.49</v>
      </c>
      <c r="F13" s="18">
        <f>E13- D13</f>
        <v>122997.37999999989</v>
      </c>
      <c r="G13" s="19">
        <f>(E13- D13)/D13</f>
        <v>7.2699583536588591E-2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36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32</v>
      </c>
      <c r="B15" s="27">
        <f>SUM(B12:B14)</f>
        <v>181639.73</v>
      </c>
      <c r="C15" s="27">
        <f>SUM(C12:C14)</f>
        <v>65162.95</v>
      </c>
      <c r="D15" s="27">
        <f>SUM(D12:D14)</f>
        <v>1691858.11</v>
      </c>
      <c r="E15" s="27">
        <f>SUM(E12:E14)</f>
        <v>1814855.49</v>
      </c>
      <c r="F15" s="27">
        <f>SUM(F12:F14)</f>
        <v>122997.37999999989</v>
      </c>
      <c r="G15" s="28">
        <f>(E15- D15)/D15</f>
        <v>7.2699583536588591E-2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37</v>
      </c>
      <c r="B18" s="3" t="s">
        <v>38</v>
      </c>
      <c r="C18" s="3" t="s">
        <v>39</v>
      </c>
      <c r="D18" s="3" t="s">
        <v>40</v>
      </c>
      <c r="E18" s="3" t="s">
        <v>41</v>
      </c>
      <c r="F18" s="3" t="s">
        <v>42</v>
      </c>
      <c r="G18" s="3" t="s">
        <v>43</v>
      </c>
      <c r="H18" s="3" t="s">
        <v>44</v>
      </c>
      <c r="I18" s="3" t="s">
        <v>45</v>
      </c>
      <c r="J18" s="3" t="s">
        <v>46</v>
      </c>
    </row>
    <row r="19" spans="1:10" ht="36.950000000000003" customHeight="1" x14ac:dyDescent="0.2">
      <c r="A19" s="6" t="s">
        <v>47</v>
      </c>
      <c r="B19" s="7" t="s">
        <v>48</v>
      </c>
      <c r="C19" s="7" t="s">
        <v>49</v>
      </c>
      <c r="D19" s="7" t="s">
        <v>50</v>
      </c>
      <c r="E19" s="7" t="s">
        <v>51</v>
      </c>
      <c r="F19" s="7" t="s">
        <v>52</v>
      </c>
      <c r="G19" s="7" t="s">
        <v>53</v>
      </c>
      <c r="H19" s="7" t="s">
        <v>54</v>
      </c>
      <c r="I19" s="7" t="s">
        <v>53</v>
      </c>
      <c r="J19" s="8" t="s">
        <v>55</v>
      </c>
    </row>
    <row r="20" spans="1:10" ht="13.5" customHeight="1" x14ac:dyDescent="0.2">
      <c r="A20" s="9" t="s">
        <v>76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30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32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33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34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35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36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32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D931-DFC3-45BC-88E2-B9A1B864F628}">
  <dimension ref="A1:J5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56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57</v>
      </c>
      <c r="B8" s="11">
        <v>0</v>
      </c>
      <c r="C8" s="11">
        <v>0</v>
      </c>
      <c r="D8" s="11">
        <v>340420.67</v>
      </c>
      <c r="E8" s="11">
        <v>376375.47</v>
      </c>
      <c r="F8" s="11">
        <f>E8- D8</f>
        <v>35954.799999999988</v>
      </c>
      <c r="G8" s="14">
        <f>(E8- D8)/D8</f>
        <v>0.10561873343354852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58</v>
      </c>
      <c r="B9" s="18">
        <v>0</v>
      </c>
      <c r="C9" s="18">
        <v>0</v>
      </c>
      <c r="D9" s="18">
        <v>50434.8</v>
      </c>
      <c r="E9" s="18">
        <v>66400.27</v>
      </c>
      <c r="F9" s="18">
        <f>E9- D9</f>
        <v>15965.470000000001</v>
      </c>
      <c r="G9" s="19">
        <f>(E9- D9)/D9</f>
        <v>0.31655662360116427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59</v>
      </c>
      <c r="B10" s="18">
        <v>0</v>
      </c>
      <c r="C10" s="18">
        <v>0</v>
      </c>
      <c r="D10" s="18">
        <v>147751.5</v>
      </c>
      <c r="E10" s="18">
        <v>161892.9</v>
      </c>
      <c r="F10" s="18">
        <f>E10- D10</f>
        <v>14141.399999999994</v>
      </c>
      <c r="G10" s="19">
        <f>(E10- D10)/D10</f>
        <v>9.5710703444635045E-2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60</v>
      </c>
      <c r="B11" s="18">
        <v>0</v>
      </c>
      <c r="C11" s="18">
        <v>0</v>
      </c>
      <c r="D11" s="18">
        <v>-33567.47</v>
      </c>
      <c r="E11" s="18">
        <v>110886.27</v>
      </c>
      <c r="F11" s="18">
        <f>E11- D11</f>
        <v>144453.74</v>
      </c>
      <c r="G11" s="19">
        <f>(E11- D11)/D11</f>
        <v>-4.3033847948624064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61</v>
      </c>
      <c r="B12" s="18">
        <v>0</v>
      </c>
      <c r="C12" s="18">
        <v>0</v>
      </c>
      <c r="D12" s="18">
        <v>1663531.63</v>
      </c>
      <c r="E12" s="18">
        <v>1994558.53</v>
      </c>
      <c r="F12" s="18">
        <f>E12- D12</f>
        <v>331026.90000000014</v>
      </c>
      <c r="G12" s="19">
        <f>(E12- D12)/D12</f>
        <v>0.19899044540559782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62</v>
      </c>
      <c r="B13" s="18">
        <v>0</v>
      </c>
      <c r="C13" s="18">
        <v>0</v>
      </c>
      <c r="D13" s="18">
        <v>1861.74</v>
      </c>
      <c r="E13" s="18">
        <v>144.11000000000001</v>
      </c>
      <c r="F13" s="18">
        <f>E13- D13</f>
        <v>-1717.63</v>
      </c>
      <c r="G13" s="19">
        <f>(E13- D13)/D13</f>
        <v>-0.92259391751802078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63</v>
      </c>
      <c r="B14" s="18">
        <v>0</v>
      </c>
      <c r="C14" s="18">
        <v>0</v>
      </c>
      <c r="D14" s="18">
        <v>-1762056.53</v>
      </c>
      <c r="E14" s="18">
        <v>-1080107.98</v>
      </c>
      <c r="F14" s="18">
        <f>E14- D14</f>
        <v>681948.55</v>
      </c>
      <c r="G14" s="19">
        <f>(E14- D14)/D14</f>
        <v>-0.38701854247547895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64</v>
      </c>
      <c r="B15" s="18">
        <v>0</v>
      </c>
      <c r="C15" s="18">
        <v>0</v>
      </c>
      <c r="D15" s="18">
        <v>1182.47</v>
      </c>
      <c r="E15" s="18">
        <v>46211.42</v>
      </c>
      <c r="F15" s="18">
        <f>E15- D15</f>
        <v>45028.95</v>
      </c>
      <c r="G15" s="19">
        <f>(E15- D15)/D15</f>
        <v>38.080416416484134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65</v>
      </c>
      <c r="B16" s="18">
        <v>0</v>
      </c>
      <c r="C16" s="18">
        <v>0</v>
      </c>
      <c r="D16" s="18">
        <v>98100.83</v>
      </c>
      <c r="E16" s="18">
        <v>56232.44</v>
      </c>
      <c r="F16" s="18">
        <f>E16- D16</f>
        <v>-41868.39</v>
      </c>
      <c r="G16" s="19">
        <f>(E16- D16)/D16</f>
        <v>-0.42678935540096857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66</v>
      </c>
      <c r="B17" s="18">
        <v>0</v>
      </c>
      <c r="C17" s="18">
        <v>0</v>
      </c>
      <c r="D17" s="18">
        <v>41004.910000000003</v>
      </c>
      <c r="E17" s="18">
        <v>46488.79</v>
      </c>
      <c r="F17" s="18">
        <f>E17- D17</f>
        <v>5483.8799999999974</v>
      </c>
      <c r="G17" s="19">
        <f>(E17- D17)/D17</f>
        <v>0.13373715489193846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67</v>
      </c>
      <c r="B18" s="18">
        <v>0</v>
      </c>
      <c r="C18" s="18">
        <v>0</v>
      </c>
      <c r="D18" s="18">
        <v>373626.54</v>
      </c>
      <c r="E18" s="18">
        <v>221908.65</v>
      </c>
      <c r="F18" s="18">
        <f>E18- D18</f>
        <v>-151717.88999999998</v>
      </c>
      <c r="G18" s="19">
        <f>(E18- D18)/D18</f>
        <v>-0.40606828947429696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68</v>
      </c>
      <c r="B19" s="18">
        <v>0</v>
      </c>
      <c r="C19" s="18">
        <v>0</v>
      </c>
      <c r="D19" s="18">
        <v>44214.53</v>
      </c>
      <c r="E19" s="18">
        <v>46225.16</v>
      </c>
      <c r="F19" s="18">
        <f>E19- D19</f>
        <v>2010.6300000000047</v>
      </c>
      <c r="G19" s="19">
        <f>(E19- D19)/D19</f>
        <v>4.5474417572684923E-2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69</v>
      </c>
      <c r="B20" s="18">
        <v>0</v>
      </c>
      <c r="C20" s="18">
        <v>0</v>
      </c>
      <c r="D20" s="18">
        <v>208.89</v>
      </c>
      <c r="E20" s="18">
        <v>94.3</v>
      </c>
      <c r="F20" s="18">
        <f>E20- D20</f>
        <v>-114.58999999999999</v>
      </c>
      <c r="G20" s="19">
        <f>(E20- D20)/D20</f>
        <v>-0.54856623103068602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70</v>
      </c>
      <c r="B21" s="18">
        <v>0</v>
      </c>
      <c r="C21" s="18">
        <v>0</v>
      </c>
      <c r="D21" s="18">
        <v>197903.54</v>
      </c>
      <c r="E21" s="18">
        <v>264482.89</v>
      </c>
      <c r="F21" s="18">
        <f>E21- D21</f>
        <v>66579.350000000006</v>
      </c>
      <c r="G21" s="19">
        <f>(E21- D21)/D21</f>
        <v>0.33642323932154022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71</v>
      </c>
      <c r="B22" s="18">
        <v>0</v>
      </c>
      <c r="C22" s="18">
        <v>0</v>
      </c>
      <c r="D22" s="18">
        <v>287703.01</v>
      </c>
      <c r="E22" s="18">
        <v>326166</v>
      </c>
      <c r="F22" s="18">
        <f>E22- D22</f>
        <v>38462.989999999991</v>
      </c>
      <c r="G22" s="19">
        <f>(E22- D22)/D22</f>
        <v>0.1336899116905311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72</v>
      </c>
      <c r="B23" s="18">
        <v>0</v>
      </c>
      <c r="C23" s="18">
        <v>0</v>
      </c>
      <c r="D23" s="18">
        <v>351909.83</v>
      </c>
      <c r="E23" s="18">
        <v>212273.57</v>
      </c>
      <c r="F23" s="18">
        <f>E23- D23</f>
        <v>-139636.26</v>
      </c>
      <c r="G23" s="19">
        <f>(E23- D23)/D23</f>
        <v>-0.39679556550040107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73</v>
      </c>
      <c r="B24" s="18">
        <v>0</v>
      </c>
      <c r="C24" s="18">
        <v>0</v>
      </c>
      <c r="D24" s="18">
        <v>-1784826</v>
      </c>
      <c r="E24" s="18">
        <v>-2163734.08</v>
      </c>
      <c r="F24" s="18">
        <f>E24- D24</f>
        <v>-378908.08000000007</v>
      </c>
      <c r="G24" s="19">
        <f>(E24- D24)/D24</f>
        <v>0.21229412839122697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32</v>
      </c>
      <c r="B25" s="24">
        <f>SUM(B8:B24)</f>
        <v>0</v>
      </c>
      <c r="C25" s="24">
        <f>SUM(C8:C24)</f>
        <v>0</v>
      </c>
      <c r="D25" s="24">
        <f>SUM(D8:D24)</f>
        <v>19404.89000000013</v>
      </c>
      <c r="E25" s="24">
        <f>SUM(E8:E24)</f>
        <v>686498.7099999995</v>
      </c>
      <c r="F25" s="24">
        <f>SUM(F8:F24)</f>
        <v>667093.82000000007</v>
      </c>
      <c r="G25" s="25">
        <f>(E25- D25)/D25</f>
        <v>34.377614096240428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33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34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35</v>
      </c>
      <c r="B28" s="18">
        <v>0</v>
      </c>
      <c r="C28" s="18">
        <v>0</v>
      </c>
      <c r="D28" s="18">
        <v>-125231.61</v>
      </c>
      <c r="E28" s="18">
        <v>521578.22</v>
      </c>
      <c r="F28" s="18">
        <f>E28- D28</f>
        <v>646809.82999999996</v>
      </c>
      <c r="G28" s="19">
        <f>(E28- D28)/D28</f>
        <v>-5.1649086839975942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36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32</v>
      </c>
      <c r="B30" s="27">
        <f>SUM(B27:B29)</f>
        <v>0</v>
      </c>
      <c r="C30" s="27">
        <f>SUM(C27:C29)</f>
        <v>0</v>
      </c>
      <c r="D30" s="27">
        <f>SUM(D27:D29)</f>
        <v>-125231.61</v>
      </c>
      <c r="E30" s="27">
        <f>SUM(E27:E29)</f>
        <v>521578.22</v>
      </c>
      <c r="F30" s="27">
        <f>SUM(F27:F29)</f>
        <v>646809.82999999996</v>
      </c>
      <c r="G30" s="28">
        <f>(E30- D30)/D30</f>
        <v>-5.1649086839975942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37</v>
      </c>
      <c r="B33" s="3" t="s">
        <v>38</v>
      </c>
      <c r="C33" s="3" t="s">
        <v>39</v>
      </c>
      <c r="D33" s="3" t="s">
        <v>40</v>
      </c>
      <c r="E33" s="3" t="s">
        <v>41</v>
      </c>
      <c r="F33" s="3" t="s">
        <v>42</v>
      </c>
      <c r="G33" s="3" t="s">
        <v>43</v>
      </c>
      <c r="H33" s="3" t="s">
        <v>44</v>
      </c>
      <c r="I33" s="3" t="s">
        <v>45</v>
      </c>
      <c r="J33" s="3" t="s">
        <v>46</v>
      </c>
    </row>
    <row r="34" spans="1:10" ht="36.950000000000003" customHeight="1" x14ac:dyDescent="0.2">
      <c r="A34" s="6" t="s">
        <v>74</v>
      </c>
      <c r="B34" s="7" t="s">
        <v>48</v>
      </c>
      <c r="C34" s="7" t="s">
        <v>49</v>
      </c>
      <c r="D34" s="7" t="s">
        <v>50</v>
      </c>
      <c r="E34" s="7" t="s">
        <v>51</v>
      </c>
      <c r="F34" s="7" t="s">
        <v>52</v>
      </c>
      <c r="G34" s="7" t="s">
        <v>53</v>
      </c>
      <c r="H34" s="7" t="s">
        <v>54</v>
      </c>
      <c r="I34" s="7" t="s">
        <v>53</v>
      </c>
      <c r="J34" s="8" t="s">
        <v>55</v>
      </c>
    </row>
    <row r="35" spans="1:10" ht="13.5" customHeight="1" x14ac:dyDescent="0.2">
      <c r="A35" s="9" t="s">
        <v>57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58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59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60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61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62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63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64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65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66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67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68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69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70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71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72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73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32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33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34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35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36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32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086D-F2B8-48C6-B5E6-57CF3AC8D040}">
  <dimension ref="A1:J3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0</v>
      </c>
      <c r="C8" s="11">
        <v>0</v>
      </c>
      <c r="D8" s="11">
        <v>769</v>
      </c>
      <c r="E8" s="11">
        <v>0</v>
      </c>
      <c r="F8" s="11">
        <f>E8- D8</f>
        <v>-769</v>
      </c>
      <c r="G8" s="14">
        <f>(E8- D8)/D8</f>
        <v>-1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0</v>
      </c>
      <c r="C9" s="18">
        <v>0</v>
      </c>
      <c r="D9" s="18">
        <v>-7060.15</v>
      </c>
      <c r="E9" s="18">
        <v>0</v>
      </c>
      <c r="F9" s="18">
        <f>E9- D9</f>
        <v>7060.15</v>
      </c>
      <c r="G9" s="19">
        <f>(E9- D9)/D9</f>
        <v>-1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0</v>
      </c>
      <c r="C10" s="18">
        <v>0</v>
      </c>
      <c r="D10" s="18">
        <v>11423.77</v>
      </c>
      <c r="E10" s="18">
        <v>27819370.48</v>
      </c>
      <c r="F10" s="18">
        <f>E10- D10</f>
        <v>27807946.710000001</v>
      </c>
      <c r="G10" s="19">
        <f>(E10- D10)/D10</f>
        <v>2434.2180129676981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31</v>
      </c>
      <c r="B11" s="18">
        <v>0</v>
      </c>
      <c r="C11" s="18">
        <v>0</v>
      </c>
      <c r="D11" s="18">
        <v>4882</v>
      </c>
      <c r="E11" s="18">
        <v>7765.85</v>
      </c>
      <c r="F11" s="18">
        <f>E11- D11</f>
        <v>2883.8500000000004</v>
      </c>
      <c r="G11" s="19">
        <f>(E11- D11)/D11</f>
        <v>0.59071077427283902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21" t="s">
        <v>32</v>
      </c>
      <c r="B12" s="24">
        <f>SUM(B8:B11)</f>
        <v>0</v>
      </c>
      <c r="C12" s="24">
        <f>SUM(C8:C11)</f>
        <v>0</v>
      </c>
      <c r="D12" s="24">
        <f>SUM(D8:D11)</f>
        <v>10014.620000000001</v>
      </c>
      <c r="E12" s="24">
        <f>SUM(E8:E11)</f>
        <v>27827136.330000002</v>
      </c>
      <c r="F12" s="24">
        <f>SUM(F8:F11)</f>
        <v>27817121.710000001</v>
      </c>
      <c r="G12" s="25">
        <f>(E12- D12)/D12</f>
        <v>2777.6512448799854</v>
      </c>
      <c r="H12" s="24">
        <f>SUM(H8:H11)</f>
        <v>0</v>
      </c>
      <c r="I12" s="11">
        <v>0</v>
      </c>
      <c r="J12" s="26">
        <f>SUM(J8:J11)</f>
        <v>0</v>
      </c>
    </row>
    <row r="13" spans="1:10" ht="16.5" customHeight="1" x14ac:dyDescent="0.2">
      <c r="A13" s="21" t="s">
        <v>33</v>
      </c>
      <c r="B13" s="18"/>
      <c r="C13" s="18"/>
      <c r="D13" s="18"/>
      <c r="E13" s="18"/>
      <c r="F13" s="18"/>
      <c r="G13" s="19"/>
      <c r="H13" s="18"/>
      <c r="I13" s="18"/>
      <c r="J13" s="20"/>
    </row>
    <row r="14" spans="1:10" ht="13.5" customHeight="1" x14ac:dyDescent="0.2">
      <c r="A14" s="17" t="s">
        <v>34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0</v>
      </c>
      <c r="C15" s="18">
        <v>0</v>
      </c>
      <c r="D15" s="18">
        <v>10014.620000000001</v>
      </c>
      <c r="E15" s="18">
        <v>27827136.329999998</v>
      </c>
      <c r="F15" s="18">
        <f>E15- D15</f>
        <v>27817121.709999997</v>
      </c>
      <c r="G15" s="19">
        <f>(E15- D15)/D15</f>
        <v>2777.6512448799849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36</v>
      </c>
      <c r="B16" s="18">
        <v>0</v>
      </c>
      <c r="C16" s="18">
        <v>0</v>
      </c>
      <c r="D16" s="18">
        <v>0</v>
      </c>
      <c r="E16" s="18">
        <v>0</v>
      </c>
      <c r="F16" s="18">
        <f>E16- D16</f>
        <v>0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22" t="s">
        <v>32</v>
      </c>
      <c r="B17" s="27">
        <f>SUM(B14:B16)</f>
        <v>0</v>
      </c>
      <c r="C17" s="27">
        <f>SUM(C14:C16)</f>
        <v>0</v>
      </c>
      <c r="D17" s="27">
        <f>SUM(D14:D16)</f>
        <v>10014.620000000001</v>
      </c>
      <c r="E17" s="27">
        <f>SUM(E14:E16)</f>
        <v>27827136.329999998</v>
      </c>
      <c r="F17" s="27">
        <f>SUM(F14:F16)</f>
        <v>27817121.709999997</v>
      </c>
      <c r="G17" s="28">
        <f>(E17- D17)/D17</f>
        <v>2777.6512448799849</v>
      </c>
      <c r="H17" s="27">
        <f>SUM(H14:H16)</f>
        <v>0</v>
      </c>
      <c r="I17" s="23">
        <v>0</v>
      </c>
      <c r="J17" s="29">
        <f>SUM(J14:J16)</f>
        <v>0</v>
      </c>
    </row>
    <row r="20" spans="1:10" ht="13.5" customHeight="1" x14ac:dyDescent="0.2">
      <c r="A20" s="3" t="s">
        <v>37</v>
      </c>
      <c r="B20" s="3" t="s">
        <v>38</v>
      </c>
      <c r="C20" s="3" t="s">
        <v>39</v>
      </c>
      <c r="D20" s="3" t="s">
        <v>40</v>
      </c>
      <c r="E20" s="3" t="s">
        <v>41</v>
      </c>
      <c r="F20" s="3" t="s">
        <v>42</v>
      </c>
      <c r="G20" s="3" t="s">
        <v>43</v>
      </c>
      <c r="H20" s="3" t="s">
        <v>44</v>
      </c>
      <c r="I20" s="3" t="s">
        <v>45</v>
      </c>
      <c r="J20" s="3" t="s">
        <v>46</v>
      </c>
    </row>
    <row r="21" spans="1:10" ht="36.950000000000003" customHeight="1" x14ac:dyDescent="0.2">
      <c r="A21" s="6" t="s">
        <v>47</v>
      </c>
      <c r="B21" s="7" t="s">
        <v>48</v>
      </c>
      <c r="C21" s="7" t="s">
        <v>49</v>
      </c>
      <c r="D21" s="7" t="s">
        <v>50</v>
      </c>
      <c r="E21" s="7" t="s">
        <v>51</v>
      </c>
      <c r="F21" s="7" t="s">
        <v>52</v>
      </c>
      <c r="G21" s="7" t="s">
        <v>53</v>
      </c>
      <c r="H21" s="7" t="s">
        <v>54</v>
      </c>
      <c r="I21" s="7" t="s">
        <v>53</v>
      </c>
      <c r="J21" s="8" t="s">
        <v>55</v>
      </c>
    </row>
    <row r="22" spans="1:10" ht="13.5" customHeight="1" x14ac:dyDescent="0.2">
      <c r="A22" s="9" t="s">
        <v>28</v>
      </c>
      <c r="B22" s="11">
        <f>J8</f>
        <v>0</v>
      </c>
      <c r="C22" s="11">
        <v>0</v>
      </c>
      <c r="D22" s="11">
        <v>0</v>
      </c>
      <c r="E22" s="11">
        <f>SUM(B22:D22)</f>
        <v>0</v>
      </c>
      <c r="F22" s="11">
        <v>0</v>
      </c>
      <c r="G22" s="14" t="e">
        <f>F22/E22</f>
        <v>#DIV/0!</v>
      </c>
      <c r="H22" s="11">
        <v>0</v>
      </c>
      <c r="I22" s="14">
        <f>IF(E22=0,0,H22/E22)</f>
        <v>0</v>
      </c>
      <c r="J22" s="16">
        <f>E22+F22+H22</f>
        <v>0</v>
      </c>
    </row>
    <row r="23" spans="1:10" ht="13.5" customHeight="1" x14ac:dyDescent="0.2">
      <c r="A23" s="17" t="s">
        <v>29</v>
      </c>
      <c r="B23" s="18">
        <f>J9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30</v>
      </c>
      <c r="B24" s="18">
        <f>J10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31</v>
      </c>
      <c r="B25" s="18">
        <f>J11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21" t="s">
        <v>32</v>
      </c>
      <c r="B26" s="24">
        <f>SUM(B22:B25)</f>
        <v>0</v>
      </c>
      <c r="C26" s="24">
        <f>SUM(C22:C25)</f>
        <v>0</v>
      </c>
      <c r="D26" s="24">
        <f>SUM(D22:D25)</f>
        <v>0</v>
      </c>
      <c r="E26" s="24">
        <f>SUM(E22:E25)</f>
        <v>0</v>
      </c>
      <c r="F26" s="24">
        <f>SUM(F22:F25)</f>
        <v>0</v>
      </c>
      <c r="G26" s="25" t="e">
        <f>F26/E26</f>
        <v>#DIV/0!</v>
      </c>
      <c r="H26" s="24">
        <f>SUM(H22:H25)</f>
        <v>0</v>
      </c>
      <c r="I26" s="11">
        <v>0</v>
      </c>
      <c r="J26" s="26">
        <f>SUM(J22:J25)</f>
        <v>0</v>
      </c>
    </row>
    <row r="27" spans="1:10" ht="13.5" customHeight="1" x14ac:dyDescent="0.2">
      <c r="A27" s="21" t="s">
        <v>33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34</v>
      </c>
      <c r="B28" s="18">
        <f>J14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17" t="s">
        <v>35</v>
      </c>
      <c r="B29" s="18">
        <f>J15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17" t="s">
        <v>36</v>
      </c>
      <c r="B30" s="18">
        <f>J16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22" t="s">
        <v>32</v>
      </c>
      <c r="B31" s="27">
        <f>SUM(B28:B30)</f>
        <v>0</v>
      </c>
      <c r="C31" s="27">
        <f>SUM(C28:C30)</f>
        <v>0</v>
      </c>
      <c r="D31" s="27">
        <f>SUM(D28:D30)</f>
        <v>0</v>
      </c>
      <c r="E31" s="27">
        <f>SUM(E28:E30)</f>
        <v>0</v>
      </c>
      <c r="F31" s="27">
        <f>SUM(F28:F30)</f>
        <v>0</v>
      </c>
      <c r="G31" s="28" t="e">
        <f>F31/E31</f>
        <v>#DIV/0!</v>
      </c>
      <c r="H31" s="27">
        <f>SUM(H28:H30)</f>
        <v>0</v>
      </c>
      <c r="I31" s="23">
        <v>0</v>
      </c>
      <c r="J31" s="29">
        <f>SUM(J28:J30)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Workforce and Commissions(OE)</vt:lpstr>
      <vt:lpstr>Workforce and Commissions(TB)</vt:lpstr>
      <vt:lpstr>Wage and Hour(OE)</vt:lpstr>
      <vt:lpstr>Determinations(OE)</vt:lpstr>
      <vt:lpstr>Determinations(TB)</vt:lpstr>
      <vt:lpstr>Administrative Services(OE)</vt:lpstr>
      <vt:lpstr>Administrative Services(TB)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2023-08-10T20:21:50Z</dcterms:created>
  <dcterms:modified xsi:type="dcterms:W3CDTF">2023-08-10T20:22:59Z</dcterms:modified>
</cp:coreProperties>
</file>