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0C1E0F31-BB90-4563-AC37-4A3735B418AC}" xr6:coauthVersionLast="47" xr6:coauthVersionMax="47" xr10:uidLastSave="{00000000-0000-0000-0000-000000000000}"/>
  <bookViews>
    <workbookView xWindow="2340" yWindow="2340" windowWidth="21600" windowHeight="11385" xr2:uid="{FA3A9540-99F6-46AA-8247-7E037333848C}"/>
  </bookViews>
  <sheets>
    <sheet name="Basic Medicaid Plan(TB)" sheetId="58" r:id="rId1"/>
    <sheet name="Enhanced Medicaid Plan(TB)" sheetId="56" r:id="rId2"/>
    <sheet name="Indirect Support Services(OE)" sheetId="55" r:id="rId3"/>
    <sheet name="Indirect Support Services(TB)" sheetId="54" r:id="rId4"/>
    <sheet name="Suicide Prevention and Awar(OE)" sheetId="53" r:id="rId5"/>
    <sheet name="Suicide Prevention and Awar(TB)" sheetId="52" r:id="rId6"/>
    <sheet name="Foster &amp; Assistance Payment(TB)" sheetId="50" r:id="rId7"/>
    <sheet name="Licensing and Certification(OE)" sheetId="49" r:id="rId8"/>
    <sheet name="State Hospital North(OE)" sheetId="47" r:id="rId9"/>
    <sheet name="State Hospital North(TB)" sheetId="46" r:id="rId10"/>
    <sheet name="Medicaid Admin &amp; Medical Mg(OE)" sheetId="45" r:id="rId11"/>
    <sheet name="Medicaid Admin &amp; Medical Mg(TB)" sheetId="44" r:id="rId12"/>
    <sheet name="Self-Reliance Operations(OE)" sheetId="43" r:id="rId13"/>
    <sheet name="Physical Health Services(OE)" sheetId="41" r:id="rId14"/>
    <sheet name="Physical Health Services(TB)" sheetId="40" r:id="rId15"/>
    <sheet name="Substance Abuse Treatment &amp;(OE)" sheetId="39" r:id="rId16"/>
    <sheet name="Substance Abuse Treatment &amp;(TB)" sheetId="38" r:id="rId17"/>
    <sheet name="Domestic Violence Council(OE)" sheetId="37" r:id="rId18"/>
    <sheet name="Domestic Violence Council(TB)" sheetId="36" r:id="rId19"/>
    <sheet name="State Hospital West(OE)" sheetId="35" r:id="rId20"/>
    <sheet name="State Hospital West(TB)" sheetId="34" r:id="rId21"/>
    <sheet name="Child Welfare(OE)" sheetId="33" r:id="rId22"/>
    <sheet name="State Hospital South(OE)" sheetId="31" r:id="rId23"/>
    <sheet name="State Hospital South(TB)" sheetId="30" r:id="rId24"/>
    <sheet name="Coordinated Medicaid Plan(TB)" sheetId="28" r:id="rId25"/>
    <sheet name="Benefit Payments(TB)" sheetId="26" r:id="rId26"/>
    <sheet name="Children's Mental Health(OE)" sheetId="25" r:id="rId27"/>
    <sheet name="Children's Mental Health(TB)" sheetId="24" r:id="rId28"/>
    <sheet name="Southwest Idaho Treatment C(OE)" sheetId="23" r:id="rId29"/>
    <sheet name="Southwest Idaho Treatment C(TB)" sheetId="22" r:id="rId30"/>
    <sheet name="Community DD Services(OE)" sheetId="21" r:id="rId31"/>
    <sheet name="Community DD Services(TB)" sheetId="20" r:id="rId32"/>
    <sheet name="Expansion Medicaid Plan(TB)" sheetId="18" r:id="rId33"/>
    <sheet name="Community Hospitalization(TB)" sheetId="16" r:id="rId34"/>
    <sheet name="Emergency Medical Services(OE)" sheetId="15" r:id="rId35"/>
    <sheet name="Emergency Medical Services(TB)" sheetId="14" r:id="rId36"/>
    <sheet name="Adult Mental Health(OE)" sheetId="13" r:id="rId37"/>
    <sheet name="Adult Mental Health(TB)" sheetId="12" r:id="rId38"/>
    <sheet name="Health Care Policy Initiati(OE)" sheetId="11" r:id="rId39"/>
    <sheet name="Health Care Policy Initiati(TB)" sheetId="10" r:id="rId40"/>
    <sheet name="Extended Employment Service(OE)" sheetId="9" r:id="rId41"/>
    <sheet name="Extended Employment Service(TB)" sheetId="8" r:id="rId42"/>
    <sheet name="Developmental Disab. Counci(OE)" sheetId="7" r:id="rId43"/>
    <sheet name="Developmental Disab. Counci(TB)" sheetId="6" r:id="rId44"/>
    <sheet name="Service Integration(OE)" sheetId="5" r:id="rId45"/>
    <sheet name="Service Integration(TB)" sheetId="4" r:id="rId46"/>
    <sheet name="Laboratory Services(OE)" sheetId="3" r:id="rId4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8" l="1"/>
  <c r="G20" i="58"/>
  <c r="J24" i="58"/>
  <c r="I24" i="58"/>
  <c r="G24" i="58"/>
  <c r="E24" i="58"/>
  <c r="E25" i="58" s="1"/>
  <c r="B24" i="58"/>
  <c r="J23" i="58"/>
  <c r="I23" i="58"/>
  <c r="G23" i="58"/>
  <c r="E23" i="58"/>
  <c r="B23" i="58"/>
  <c r="J22" i="58"/>
  <c r="I22" i="58"/>
  <c r="G22" i="58"/>
  <c r="E22" i="58"/>
  <c r="B22" i="58"/>
  <c r="B25" i="58" s="1"/>
  <c r="J19" i="58"/>
  <c r="I19" i="58"/>
  <c r="G19" i="58"/>
  <c r="E19" i="58"/>
  <c r="B19" i="58"/>
  <c r="H25" i="58"/>
  <c r="D25" i="58"/>
  <c r="C25" i="58"/>
  <c r="F25" i="58"/>
  <c r="H20" i="58"/>
  <c r="E20" i="58"/>
  <c r="D20" i="58"/>
  <c r="C20" i="58"/>
  <c r="B20" i="58"/>
  <c r="J20" i="58"/>
  <c r="F20" i="58"/>
  <c r="J14" i="58"/>
  <c r="H14" i="58"/>
  <c r="E14" i="58"/>
  <c r="D14" i="58"/>
  <c r="C14" i="58"/>
  <c r="B14" i="58"/>
  <c r="J9" i="58"/>
  <c r="H9" i="58"/>
  <c r="E9" i="58"/>
  <c r="D9" i="58"/>
  <c r="C9" i="58"/>
  <c r="B9" i="58"/>
  <c r="J13" i="58"/>
  <c r="G13" i="58"/>
  <c r="F13" i="58"/>
  <c r="J12" i="58"/>
  <c r="G12" i="58"/>
  <c r="F12" i="58"/>
  <c r="F14" i="58" s="1"/>
  <c r="J11" i="58"/>
  <c r="G11" i="58"/>
  <c r="F11" i="58"/>
  <c r="J8" i="58"/>
  <c r="G8" i="58"/>
  <c r="F8" i="58"/>
  <c r="F9" i="58" s="1"/>
  <c r="G27" i="56"/>
  <c r="G22" i="56"/>
  <c r="J26" i="56"/>
  <c r="I26" i="56"/>
  <c r="G26" i="56"/>
  <c r="E26" i="56"/>
  <c r="B26" i="56"/>
  <c r="J25" i="56"/>
  <c r="I25" i="56"/>
  <c r="G25" i="56"/>
  <c r="E25" i="56"/>
  <c r="B25" i="56"/>
  <c r="J24" i="56"/>
  <c r="I24" i="56"/>
  <c r="G24" i="56"/>
  <c r="E24" i="56"/>
  <c r="B24" i="56"/>
  <c r="J21" i="56"/>
  <c r="I21" i="56"/>
  <c r="G21" i="56"/>
  <c r="E21" i="56"/>
  <c r="B21" i="56"/>
  <c r="J20" i="56"/>
  <c r="I20" i="56"/>
  <c r="G20" i="56"/>
  <c r="E20" i="56"/>
  <c r="B20" i="56"/>
  <c r="H27" i="56"/>
  <c r="E27" i="56"/>
  <c r="D27" i="56"/>
  <c r="C27" i="56"/>
  <c r="B27" i="56"/>
  <c r="F27" i="56"/>
  <c r="H22" i="56"/>
  <c r="E22" i="56"/>
  <c r="D22" i="56"/>
  <c r="C22" i="56"/>
  <c r="B22" i="56"/>
  <c r="F22" i="56"/>
  <c r="J15" i="56"/>
  <c r="H15" i="56"/>
  <c r="E15" i="56"/>
  <c r="G15" i="56" s="1"/>
  <c r="D15" i="56"/>
  <c r="C15" i="56"/>
  <c r="B15" i="56"/>
  <c r="J10" i="56"/>
  <c r="H10" i="56"/>
  <c r="E10" i="56"/>
  <c r="D10" i="56"/>
  <c r="C10" i="56"/>
  <c r="B10" i="56"/>
  <c r="J14" i="56"/>
  <c r="G14" i="56"/>
  <c r="F14" i="56"/>
  <c r="J13" i="56"/>
  <c r="G13" i="56"/>
  <c r="F13" i="56"/>
  <c r="F15" i="56" s="1"/>
  <c r="J12" i="56"/>
  <c r="G12" i="56"/>
  <c r="F12" i="56"/>
  <c r="J9" i="56"/>
  <c r="G9" i="56"/>
  <c r="F9" i="56"/>
  <c r="J8" i="56"/>
  <c r="G8" i="56"/>
  <c r="F8" i="56"/>
  <c r="G59" i="55"/>
  <c r="G54" i="55"/>
  <c r="J58" i="55"/>
  <c r="I58" i="55"/>
  <c r="G58" i="55"/>
  <c r="E58" i="55"/>
  <c r="B58" i="55"/>
  <c r="J57" i="55"/>
  <c r="I57" i="55"/>
  <c r="G57" i="55"/>
  <c r="E57" i="55"/>
  <c r="B57" i="55"/>
  <c r="J56" i="55"/>
  <c r="I56" i="55"/>
  <c r="G56" i="55"/>
  <c r="E56" i="55"/>
  <c r="B56" i="55"/>
  <c r="J53" i="55"/>
  <c r="I53" i="55"/>
  <c r="G53" i="55"/>
  <c r="E53" i="55"/>
  <c r="B53" i="55"/>
  <c r="J52" i="55"/>
  <c r="I52" i="55"/>
  <c r="G52" i="55"/>
  <c r="E52" i="55"/>
  <c r="B52" i="55"/>
  <c r="J51" i="55"/>
  <c r="I51" i="55"/>
  <c r="G51" i="55"/>
  <c r="E51" i="55"/>
  <c r="B51" i="55"/>
  <c r="J50" i="55"/>
  <c r="I50" i="55"/>
  <c r="G50" i="55"/>
  <c r="E50" i="55"/>
  <c r="B50" i="55"/>
  <c r="J49" i="55"/>
  <c r="I49" i="55"/>
  <c r="G49" i="55"/>
  <c r="E49" i="55"/>
  <c r="B49" i="55"/>
  <c r="J48" i="55"/>
  <c r="I48" i="55"/>
  <c r="G48" i="55"/>
  <c r="E48" i="55"/>
  <c r="B48" i="55"/>
  <c r="J47" i="55"/>
  <c r="I47" i="55"/>
  <c r="G47" i="55"/>
  <c r="E47" i="55"/>
  <c r="B47" i="55"/>
  <c r="J46" i="55"/>
  <c r="I46" i="55"/>
  <c r="G46" i="55"/>
  <c r="E46" i="55"/>
  <c r="B46" i="55"/>
  <c r="J45" i="55"/>
  <c r="I45" i="55"/>
  <c r="G45" i="55"/>
  <c r="E45" i="55"/>
  <c r="B45" i="55"/>
  <c r="J44" i="55"/>
  <c r="I44" i="55"/>
  <c r="G44" i="55"/>
  <c r="E44" i="55"/>
  <c r="B44" i="55"/>
  <c r="J43" i="55"/>
  <c r="I43" i="55"/>
  <c r="G43" i="55"/>
  <c r="E43" i="55"/>
  <c r="B43" i="55"/>
  <c r="J42" i="55"/>
  <c r="I42" i="55"/>
  <c r="G42" i="55"/>
  <c r="E42" i="55"/>
  <c r="B42" i="55"/>
  <c r="J41" i="55"/>
  <c r="I41" i="55"/>
  <c r="G41" i="55"/>
  <c r="E41" i="55"/>
  <c r="B41" i="55"/>
  <c r="B54" i="55" s="1"/>
  <c r="J40" i="55"/>
  <c r="I40" i="55"/>
  <c r="G40" i="55"/>
  <c r="E40" i="55"/>
  <c r="B40" i="55"/>
  <c r="J39" i="55"/>
  <c r="I39" i="55"/>
  <c r="G39" i="55"/>
  <c r="E39" i="55"/>
  <c r="B39" i="55"/>
  <c r="J38" i="55"/>
  <c r="I38" i="55"/>
  <c r="G38" i="55"/>
  <c r="E38" i="55"/>
  <c r="B38" i="55"/>
  <c r="J37" i="55"/>
  <c r="I37" i="55"/>
  <c r="G37" i="55"/>
  <c r="E37" i="55"/>
  <c r="B37" i="55"/>
  <c r="J36" i="55"/>
  <c r="I36" i="55"/>
  <c r="G36" i="55"/>
  <c r="E36" i="55"/>
  <c r="B36" i="55"/>
  <c r="H59" i="55"/>
  <c r="E59" i="55"/>
  <c r="D59" i="55"/>
  <c r="C59" i="55"/>
  <c r="B59" i="55"/>
  <c r="J59" i="55"/>
  <c r="F59" i="55"/>
  <c r="H54" i="55"/>
  <c r="D54" i="55"/>
  <c r="C54" i="55"/>
  <c r="F54" i="55"/>
  <c r="J31" i="55"/>
  <c r="H31" i="55"/>
  <c r="E31" i="55"/>
  <c r="D31" i="55"/>
  <c r="C31" i="55"/>
  <c r="B31" i="55"/>
  <c r="J26" i="55"/>
  <c r="H26" i="55"/>
  <c r="E26" i="55"/>
  <c r="D26" i="55"/>
  <c r="C26" i="55"/>
  <c r="B26" i="55"/>
  <c r="J30" i="55"/>
  <c r="G30" i="55"/>
  <c r="F30" i="55"/>
  <c r="J29" i="55"/>
  <c r="G29" i="55"/>
  <c r="F29" i="55"/>
  <c r="F31" i="55" s="1"/>
  <c r="J28" i="55"/>
  <c r="G28" i="55"/>
  <c r="F28" i="55"/>
  <c r="J25" i="55"/>
  <c r="G25" i="55"/>
  <c r="F25" i="55"/>
  <c r="J24" i="55"/>
  <c r="G24" i="55"/>
  <c r="F24" i="55"/>
  <c r="J23" i="55"/>
  <c r="G23" i="55"/>
  <c r="F23" i="55"/>
  <c r="J22" i="55"/>
  <c r="G22" i="55"/>
  <c r="F22" i="55"/>
  <c r="J21" i="55"/>
  <c r="G21" i="55"/>
  <c r="F21" i="55"/>
  <c r="J20" i="55"/>
  <c r="G20" i="55"/>
  <c r="F20" i="55"/>
  <c r="J19" i="55"/>
  <c r="G19" i="55"/>
  <c r="F19" i="55"/>
  <c r="J18" i="55"/>
  <c r="G18" i="55"/>
  <c r="F18" i="55"/>
  <c r="J17" i="55"/>
  <c r="G17" i="55"/>
  <c r="F17" i="55"/>
  <c r="J16" i="55"/>
  <c r="G16" i="55"/>
  <c r="F16" i="55"/>
  <c r="J15" i="55"/>
  <c r="G15" i="55"/>
  <c r="F15" i="55"/>
  <c r="J14" i="55"/>
  <c r="G14" i="55"/>
  <c r="F14" i="55"/>
  <c r="J13" i="55"/>
  <c r="G13" i="55"/>
  <c r="F13" i="55"/>
  <c r="J12" i="55"/>
  <c r="G12" i="55"/>
  <c r="F12" i="55"/>
  <c r="J11" i="55"/>
  <c r="G11" i="55"/>
  <c r="F11" i="55"/>
  <c r="J10" i="55"/>
  <c r="G10" i="55"/>
  <c r="F10" i="55"/>
  <c r="J9" i="55"/>
  <c r="G9" i="55"/>
  <c r="F9" i="55"/>
  <c r="J8" i="55"/>
  <c r="G8" i="55"/>
  <c r="F8" i="55"/>
  <c r="G29" i="54"/>
  <c r="G24" i="54"/>
  <c r="J28" i="54"/>
  <c r="I28" i="54"/>
  <c r="G28" i="54"/>
  <c r="E28" i="54"/>
  <c r="B28" i="54"/>
  <c r="J27" i="54"/>
  <c r="I27" i="54"/>
  <c r="G27" i="54"/>
  <c r="E27" i="54"/>
  <c r="B27" i="54"/>
  <c r="J26" i="54"/>
  <c r="I26" i="54"/>
  <c r="G26" i="54"/>
  <c r="E26" i="54"/>
  <c r="B26" i="54"/>
  <c r="J23" i="54"/>
  <c r="I23" i="54"/>
  <c r="G23" i="54"/>
  <c r="E23" i="54"/>
  <c r="B23" i="54"/>
  <c r="J22" i="54"/>
  <c r="I22" i="54"/>
  <c r="G22" i="54"/>
  <c r="E22" i="54"/>
  <c r="B22" i="54"/>
  <c r="J21" i="54"/>
  <c r="I21" i="54"/>
  <c r="G21" i="54"/>
  <c r="E21" i="54"/>
  <c r="B21" i="54"/>
  <c r="B24" i="54" s="1"/>
  <c r="H29" i="54"/>
  <c r="D29" i="54"/>
  <c r="C29" i="54"/>
  <c r="B29" i="54"/>
  <c r="F29" i="54"/>
  <c r="H24" i="54"/>
  <c r="D24" i="54"/>
  <c r="C24" i="54"/>
  <c r="F24" i="54"/>
  <c r="J16" i="54"/>
  <c r="H16" i="54"/>
  <c r="E16" i="54"/>
  <c r="G16" i="54" s="1"/>
  <c r="D16" i="54"/>
  <c r="C16" i="54"/>
  <c r="B16" i="54"/>
  <c r="J11" i="54"/>
  <c r="H11" i="54"/>
  <c r="G11" i="54"/>
  <c r="E11" i="54"/>
  <c r="D11" i="54"/>
  <c r="C11" i="54"/>
  <c r="B11" i="54"/>
  <c r="J15" i="54"/>
  <c r="G15" i="54"/>
  <c r="F15" i="54"/>
  <c r="J14" i="54"/>
  <c r="G14" i="54"/>
  <c r="F14" i="54"/>
  <c r="F16" i="54" s="1"/>
  <c r="J13" i="54"/>
  <c r="G13" i="54"/>
  <c r="F13" i="54"/>
  <c r="J10" i="54"/>
  <c r="G10" i="54"/>
  <c r="F10" i="54"/>
  <c r="J9" i="54"/>
  <c r="G9" i="54"/>
  <c r="F9" i="54"/>
  <c r="F11" i="54" s="1"/>
  <c r="J8" i="54"/>
  <c r="G8" i="54"/>
  <c r="F8" i="54"/>
  <c r="G51" i="53"/>
  <c r="G46" i="53"/>
  <c r="J50" i="53"/>
  <c r="I50" i="53"/>
  <c r="G50" i="53"/>
  <c r="E50" i="53"/>
  <c r="B50" i="53"/>
  <c r="J49" i="53"/>
  <c r="I49" i="53"/>
  <c r="G49" i="53"/>
  <c r="E49" i="53"/>
  <c r="B49" i="53"/>
  <c r="J48" i="53"/>
  <c r="I48" i="53"/>
  <c r="G48" i="53"/>
  <c r="E48" i="53"/>
  <c r="B48" i="53"/>
  <c r="J45" i="53"/>
  <c r="I45" i="53"/>
  <c r="G45" i="53"/>
  <c r="E45" i="53"/>
  <c r="B45" i="53"/>
  <c r="J44" i="53"/>
  <c r="I44" i="53"/>
  <c r="G44" i="53"/>
  <c r="E44" i="53"/>
  <c r="B44" i="53"/>
  <c r="J43" i="53"/>
  <c r="I43" i="53"/>
  <c r="G43" i="53"/>
  <c r="E43" i="53"/>
  <c r="B43" i="53"/>
  <c r="J42" i="53"/>
  <c r="I42" i="53"/>
  <c r="G42" i="53"/>
  <c r="E42" i="53"/>
  <c r="B42" i="53"/>
  <c r="J41" i="53"/>
  <c r="I41" i="53"/>
  <c r="G41" i="53"/>
  <c r="E41" i="53"/>
  <c r="B41" i="53"/>
  <c r="J40" i="53"/>
  <c r="I40" i="53"/>
  <c r="G40" i="53"/>
  <c r="E40" i="53"/>
  <c r="B40" i="53"/>
  <c r="J39" i="53"/>
  <c r="I39" i="53"/>
  <c r="G39" i="53"/>
  <c r="E39" i="53"/>
  <c r="B39" i="53"/>
  <c r="J38" i="53"/>
  <c r="I38" i="53"/>
  <c r="G38" i="53"/>
  <c r="E38" i="53"/>
  <c r="B38" i="53"/>
  <c r="J37" i="53"/>
  <c r="I37" i="53"/>
  <c r="G37" i="53"/>
  <c r="E37" i="53"/>
  <c r="B37" i="53"/>
  <c r="J36" i="53"/>
  <c r="I36" i="53"/>
  <c r="G36" i="53"/>
  <c r="E36" i="53"/>
  <c r="B36" i="53"/>
  <c r="J35" i="53"/>
  <c r="I35" i="53"/>
  <c r="G35" i="53"/>
  <c r="E35" i="53"/>
  <c r="B35" i="53"/>
  <c r="J34" i="53"/>
  <c r="I34" i="53"/>
  <c r="G34" i="53"/>
  <c r="E34" i="53"/>
  <c r="B34" i="53"/>
  <c r="J33" i="53"/>
  <c r="I33" i="53"/>
  <c r="G33" i="53"/>
  <c r="E33" i="53"/>
  <c r="B33" i="53"/>
  <c r="J32" i="53"/>
  <c r="I32" i="53"/>
  <c r="G32" i="53"/>
  <c r="E32" i="53"/>
  <c r="B32" i="53"/>
  <c r="H51" i="53"/>
  <c r="F51" i="53"/>
  <c r="E51" i="53"/>
  <c r="D51" i="53"/>
  <c r="C51" i="53"/>
  <c r="B51" i="53"/>
  <c r="J51" i="53"/>
  <c r="H46" i="53"/>
  <c r="D46" i="53"/>
  <c r="C46" i="53"/>
  <c r="F46" i="53"/>
  <c r="J27" i="53"/>
  <c r="H27" i="53"/>
  <c r="E27" i="53"/>
  <c r="D27" i="53"/>
  <c r="C27" i="53"/>
  <c r="B27" i="53"/>
  <c r="J22" i="53"/>
  <c r="H22" i="53"/>
  <c r="E22" i="53"/>
  <c r="D22" i="53"/>
  <c r="C22" i="53"/>
  <c r="B22" i="53"/>
  <c r="J26" i="53"/>
  <c r="G26" i="53"/>
  <c r="F26" i="53"/>
  <c r="J25" i="53"/>
  <c r="G25" i="53"/>
  <c r="F25" i="53"/>
  <c r="F27" i="53" s="1"/>
  <c r="J24" i="53"/>
  <c r="G24" i="53"/>
  <c r="F24" i="53"/>
  <c r="J21" i="53"/>
  <c r="G21" i="53"/>
  <c r="F21" i="53"/>
  <c r="J20" i="53"/>
  <c r="G20" i="53"/>
  <c r="F20" i="53"/>
  <c r="J19" i="53"/>
  <c r="G19" i="53"/>
  <c r="F19" i="53"/>
  <c r="J18" i="53"/>
  <c r="G18" i="53"/>
  <c r="F18" i="53"/>
  <c r="J17" i="53"/>
  <c r="G17" i="53"/>
  <c r="F17" i="53"/>
  <c r="J16" i="53"/>
  <c r="G16" i="53"/>
  <c r="F16" i="53"/>
  <c r="J15" i="53"/>
  <c r="G15" i="53"/>
  <c r="F15" i="53"/>
  <c r="J14" i="53"/>
  <c r="G14" i="53"/>
  <c r="F14" i="53"/>
  <c r="J13" i="53"/>
  <c r="G13" i="53"/>
  <c r="F13" i="53"/>
  <c r="J12" i="53"/>
  <c r="G12" i="53"/>
  <c r="F12" i="53"/>
  <c r="J11" i="53"/>
  <c r="G11" i="53"/>
  <c r="F11" i="53"/>
  <c r="J10" i="53"/>
  <c r="G10" i="53"/>
  <c r="F10" i="53"/>
  <c r="J9" i="53"/>
  <c r="G9" i="53"/>
  <c r="F9" i="53"/>
  <c r="J8" i="53"/>
  <c r="G8" i="53"/>
  <c r="F8" i="53"/>
  <c r="G27" i="52"/>
  <c r="G22" i="52"/>
  <c r="J26" i="52"/>
  <c r="I26" i="52"/>
  <c r="G26" i="52"/>
  <c r="E26" i="52"/>
  <c r="B26" i="52"/>
  <c r="J25" i="52"/>
  <c r="I25" i="52"/>
  <c r="G25" i="52"/>
  <c r="E25" i="52"/>
  <c r="B25" i="52"/>
  <c r="J24" i="52"/>
  <c r="I24" i="52"/>
  <c r="G24" i="52"/>
  <c r="E24" i="52"/>
  <c r="E27" i="52" s="1"/>
  <c r="B24" i="52"/>
  <c r="J21" i="52"/>
  <c r="I21" i="52"/>
  <c r="G21" i="52"/>
  <c r="E21" i="52"/>
  <c r="B21" i="52"/>
  <c r="J20" i="52"/>
  <c r="I20" i="52"/>
  <c r="G20" i="52"/>
  <c r="E20" i="52"/>
  <c r="B20" i="52"/>
  <c r="B22" i="52" s="1"/>
  <c r="H27" i="52"/>
  <c r="D27" i="52"/>
  <c r="C27" i="52"/>
  <c r="B27" i="52"/>
  <c r="J27" i="52"/>
  <c r="F27" i="52"/>
  <c r="H22" i="52"/>
  <c r="E22" i="52"/>
  <c r="D22" i="52"/>
  <c r="C22" i="52"/>
  <c r="F22" i="52"/>
  <c r="J15" i="52"/>
  <c r="H15" i="52"/>
  <c r="E15" i="52"/>
  <c r="D15" i="52"/>
  <c r="C15" i="52"/>
  <c r="B15" i="52"/>
  <c r="J10" i="52"/>
  <c r="H10" i="52"/>
  <c r="E10" i="52"/>
  <c r="D10" i="52"/>
  <c r="C10" i="52"/>
  <c r="B10" i="52"/>
  <c r="J14" i="52"/>
  <c r="G14" i="52"/>
  <c r="F14" i="52"/>
  <c r="J13" i="52"/>
  <c r="G13" i="52"/>
  <c r="F13" i="52"/>
  <c r="F15" i="52" s="1"/>
  <c r="J12" i="52"/>
  <c r="G12" i="52"/>
  <c r="F12" i="52"/>
  <c r="J9" i="52"/>
  <c r="G9" i="52"/>
  <c r="F9" i="52"/>
  <c r="J8" i="52"/>
  <c r="G8" i="52"/>
  <c r="F8" i="52"/>
  <c r="G33" i="50"/>
  <c r="G28" i="50"/>
  <c r="J32" i="50"/>
  <c r="I32" i="50"/>
  <c r="G32" i="50"/>
  <c r="E32" i="50"/>
  <c r="B32" i="50"/>
  <c r="J31" i="50"/>
  <c r="I31" i="50"/>
  <c r="G31" i="50"/>
  <c r="E31" i="50"/>
  <c r="E33" i="50" s="1"/>
  <c r="B31" i="50"/>
  <c r="J30" i="50"/>
  <c r="I30" i="50"/>
  <c r="G30" i="50"/>
  <c r="E30" i="50"/>
  <c r="B30" i="50"/>
  <c r="J27" i="50"/>
  <c r="I27" i="50"/>
  <c r="G27" i="50"/>
  <c r="E27" i="50"/>
  <c r="B27" i="50"/>
  <c r="J26" i="50"/>
  <c r="I26" i="50"/>
  <c r="G26" i="50"/>
  <c r="E26" i="50"/>
  <c r="B26" i="50"/>
  <c r="J25" i="50"/>
  <c r="I25" i="50"/>
  <c r="G25" i="50"/>
  <c r="E25" i="50"/>
  <c r="B25" i="50"/>
  <c r="J24" i="50"/>
  <c r="I24" i="50"/>
  <c r="G24" i="50"/>
  <c r="E24" i="50"/>
  <c r="B24" i="50"/>
  <c r="J23" i="50"/>
  <c r="I23" i="50"/>
  <c r="G23" i="50"/>
  <c r="E23" i="50"/>
  <c r="B23" i="50"/>
  <c r="B28" i="50" s="1"/>
  <c r="H33" i="50"/>
  <c r="D33" i="50"/>
  <c r="C33" i="50"/>
  <c r="B33" i="50"/>
  <c r="F33" i="50"/>
  <c r="H28" i="50"/>
  <c r="D28" i="50"/>
  <c r="C28" i="50"/>
  <c r="F28" i="50"/>
  <c r="J18" i="50"/>
  <c r="H18" i="50"/>
  <c r="E18" i="50"/>
  <c r="D18" i="50"/>
  <c r="C18" i="50"/>
  <c r="B18" i="50"/>
  <c r="J13" i="50"/>
  <c r="H13" i="50"/>
  <c r="E13" i="50"/>
  <c r="D13" i="50"/>
  <c r="C13" i="50"/>
  <c r="B13" i="50"/>
  <c r="J17" i="50"/>
  <c r="G17" i="50"/>
  <c r="F17" i="50"/>
  <c r="J16" i="50"/>
  <c r="G16" i="50"/>
  <c r="F16" i="50"/>
  <c r="F18" i="50" s="1"/>
  <c r="J15" i="50"/>
  <c r="G15" i="50"/>
  <c r="F15" i="50"/>
  <c r="J12" i="50"/>
  <c r="G12" i="50"/>
  <c r="F12" i="50"/>
  <c r="J11" i="50"/>
  <c r="G11" i="50"/>
  <c r="F11" i="50"/>
  <c r="J10" i="50"/>
  <c r="G10" i="50"/>
  <c r="F10" i="50"/>
  <c r="J9" i="50"/>
  <c r="G9" i="50"/>
  <c r="F9" i="50"/>
  <c r="J8" i="50"/>
  <c r="G8" i="50"/>
  <c r="F8" i="50"/>
  <c r="G59" i="49"/>
  <c r="G54" i="49"/>
  <c r="J58" i="49"/>
  <c r="I58" i="49"/>
  <c r="G58" i="49"/>
  <c r="E58" i="49"/>
  <c r="B58" i="49"/>
  <c r="J57" i="49"/>
  <c r="I57" i="49"/>
  <c r="G57" i="49"/>
  <c r="E57" i="49"/>
  <c r="B57" i="49"/>
  <c r="J56" i="49"/>
  <c r="I56" i="49"/>
  <c r="G56" i="49"/>
  <c r="E56" i="49"/>
  <c r="B56" i="49"/>
  <c r="J53" i="49"/>
  <c r="I53" i="49"/>
  <c r="G53" i="49"/>
  <c r="E53" i="49"/>
  <c r="B53" i="49"/>
  <c r="J52" i="49"/>
  <c r="I52" i="49"/>
  <c r="G52" i="49"/>
  <c r="E52" i="49"/>
  <c r="B52" i="49"/>
  <c r="J51" i="49"/>
  <c r="I51" i="49"/>
  <c r="G51" i="49"/>
  <c r="E51" i="49"/>
  <c r="B51" i="49"/>
  <c r="J50" i="49"/>
  <c r="I50" i="49"/>
  <c r="G50" i="49"/>
  <c r="E50" i="49"/>
  <c r="B50" i="49"/>
  <c r="J49" i="49"/>
  <c r="I49" i="49"/>
  <c r="G49" i="49"/>
  <c r="E49" i="49"/>
  <c r="B49" i="49"/>
  <c r="J48" i="49"/>
  <c r="I48" i="49"/>
  <c r="G48" i="49"/>
  <c r="E48" i="49"/>
  <c r="B48" i="49"/>
  <c r="J47" i="49"/>
  <c r="I47" i="49"/>
  <c r="G47" i="49"/>
  <c r="E47" i="49"/>
  <c r="B47" i="49"/>
  <c r="J46" i="49"/>
  <c r="I46" i="49"/>
  <c r="G46" i="49"/>
  <c r="E46" i="49"/>
  <c r="B46" i="49"/>
  <c r="J45" i="49"/>
  <c r="I45" i="49"/>
  <c r="G45" i="49"/>
  <c r="E45" i="49"/>
  <c r="B45" i="49"/>
  <c r="J44" i="49"/>
  <c r="I44" i="49"/>
  <c r="G44" i="49"/>
  <c r="E44" i="49"/>
  <c r="B44" i="49"/>
  <c r="J43" i="49"/>
  <c r="I43" i="49"/>
  <c r="G43" i="49"/>
  <c r="E43" i="49"/>
  <c r="B43" i="49"/>
  <c r="J42" i="49"/>
  <c r="I42" i="49"/>
  <c r="G42" i="49"/>
  <c r="E42" i="49"/>
  <c r="B42" i="49"/>
  <c r="J41" i="49"/>
  <c r="I41" i="49"/>
  <c r="G41" i="49"/>
  <c r="E41" i="49"/>
  <c r="B41" i="49"/>
  <c r="J40" i="49"/>
  <c r="I40" i="49"/>
  <c r="G40" i="49"/>
  <c r="E40" i="49"/>
  <c r="B40" i="49"/>
  <c r="J39" i="49"/>
  <c r="I39" i="49"/>
  <c r="G39" i="49"/>
  <c r="E39" i="49"/>
  <c r="B39" i="49"/>
  <c r="J38" i="49"/>
  <c r="I38" i="49"/>
  <c r="G38" i="49"/>
  <c r="E38" i="49"/>
  <c r="B38" i="49"/>
  <c r="J37" i="49"/>
  <c r="I37" i="49"/>
  <c r="G37" i="49"/>
  <c r="E37" i="49"/>
  <c r="B37" i="49"/>
  <c r="J36" i="49"/>
  <c r="I36" i="49"/>
  <c r="G36" i="49"/>
  <c r="E36" i="49"/>
  <c r="B36" i="49"/>
  <c r="H59" i="49"/>
  <c r="D59" i="49"/>
  <c r="C59" i="49"/>
  <c r="B59" i="49"/>
  <c r="J59" i="49"/>
  <c r="F59" i="49"/>
  <c r="H54" i="49"/>
  <c r="D54" i="49"/>
  <c r="C54" i="49"/>
  <c r="F54" i="49"/>
  <c r="J31" i="49"/>
  <c r="H31" i="49"/>
  <c r="E31" i="49"/>
  <c r="D31" i="49"/>
  <c r="C31" i="49"/>
  <c r="B31" i="49"/>
  <c r="J26" i="49"/>
  <c r="H26" i="49"/>
  <c r="E26" i="49"/>
  <c r="D26" i="49"/>
  <c r="C26" i="49"/>
  <c r="B26" i="49"/>
  <c r="J30" i="49"/>
  <c r="G30" i="49"/>
  <c r="F30" i="49"/>
  <c r="J29" i="49"/>
  <c r="G29" i="49"/>
  <c r="F29" i="49"/>
  <c r="F31" i="49" s="1"/>
  <c r="J28" i="49"/>
  <c r="G28" i="49"/>
  <c r="F28" i="49"/>
  <c r="J25" i="49"/>
  <c r="G25" i="49"/>
  <c r="F25" i="49"/>
  <c r="J24" i="49"/>
  <c r="G24" i="49"/>
  <c r="F24" i="49"/>
  <c r="J23" i="49"/>
  <c r="G23" i="49"/>
  <c r="F23" i="49"/>
  <c r="J22" i="49"/>
  <c r="G22" i="49"/>
  <c r="F22" i="49"/>
  <c r="J21" i="49"/>
  <c r="G21" i="49"/>
  <c r="F21" i="49"/>
  <c r="J20" i="49"/>
  <c r="G20" i="49"/>
  <c r="F20" i="49"/>
  <c r="J19" i="49"/>
  <c r="G19" i="49"/>
  <c r="F19" i="49"/>
  <c r="J18" i="49"/>
  <c r="G18" i="49"/>
  <c r="F18" i="49"/>
  <c r="J17" i="49"/>
  <c r="G17" i="49"/>
  <c r="F17" i="49"/>
  <c r="J16" i="49"/>
  <c r="G16" i="49"/>
  <c r="F16" i="49"/>
  <c r="J15" i="49"/>
  <c r="G15" i="49"/>
  <c r="F15" i="49"/>
  <c r="J14" i="49"/>
  <c r="G14" i="49"/>
  <c r="F14" i="49"/>
  <c r="J13" i="49"/>
  <c r="G13" i="49"/>
  <c r="F13" i="49"/>
  <c r="J12" i="49"/>
  <c r="G12" i="49"/>
  <c r="F12" i="49"/>
  <c r="J11" i="49"/>
  <c r="G11" i="49"/>
  <c r="F11" i="49"/>
  <c r="J10" i="49"/>
  <c r="G10" i="49"/>
  <c r="F10" i="49"/>
  <c r="J9" i="49"/>
  <c r="G9" i="49"/>
  <c r="F9" i="49"/>
  <c r="J8" i="49"/>
  <c r="G8" i="49"/>
  <c r="F8" i="49"/>
  <c r="G59" i="47"/>
  <c r="G54" i="47"/>
  <c r="J58" i="47"/>
  <c r="I58" i="47"/>
  <c r="G58" i="47"/>
  <c r="E58" i="47"/>
  <c r="B58" i="47"/>
  <c r="J57" i="47"/>
  <c r="I57" i="47"/>
  <c r="G57" i="47"/>
  <c r="E57" i="47"/>
  <c r="B57" i="47"/>
  <c r="J56" i="47"/>
  <c r="I56" i="47"/>
  <c r="G56" i="47"/>
  <c r="E56" i="47"/>
  <c r="B56" i="47"/>
  <c r="J53" i="47"/>
  <c r="I53" i="47"/>
  <c r="G53" i="47"/>
  <c r="E53" i="47"/>
  <c r="B53" i="47"/>
  <c r="J52" i="47"/>
  <c r="I52" i="47"/>
  <c r="G52" i="47"/>
  <c r="E52" i="47"/>
  <c r="B52" i="47"/>
  <c r="J51" i="47"/>
  <c r="I51" i="47"/>
  <c r="G51" i="47"/>
  <c r="E51" i="47"/>
  <c r="B51" i="47"/>
  <c r="J50" i="47"/>
  <c r="I50" i="47"/>
  <c r="G50" i="47"/>
  <c r="E50" i="47"/>
  <c r="B50" i="47"/>
  <c r="J49" i="47"/>
  <c r="I49" i="47"/>
  <c r="G49" i="47"/>
  <c r="E49" i="47"/>
  <c r="B49" i="47"/>
  <c r="J48" i="47"/>
  <c r="I48" i="47"/>
  <c r="G48" i="47"/>
  <c r="E48" i="47"/>
  <c r="B48" i="47"/>
  <c r="J47" i="47"/>
  <c r="I47" i="47"/>
  <c r="G47" i="47"/>
  <c r="E47" i="47"/>
  <c r="B47" i="47"/>
  <c r="J46" i="47"/>
  <c r="I46" i="47"/>
  <c r="G46" i="47"/>
  <c r="E46" i="47"/>
  <c r="B46" i="47"/>
  <c r="J45" i="47"/>
  <c r="I45" i="47"/>
  <c r="G45" i="47"/>
  <c r="E45" i="47"/>
  <c r="B45" i="47"/>
  <c r="J44" i="47"/>
  <c r="I44" i="47"/>
  <c r="G44" i="47"/>
  <c r="E44" i="47"/>
  <c r="B44" i="47"/>
  <c r="J43" i="47"/>
  <c r="I43" i="47"/>
  <c r="G43" i="47"/>
  <c r="E43" i="47"/>
  <c r="B43" i="47"/>
  <c r="J42" i="47"/>
  <c r="I42" i="47"/>
  <c r="G42" i="47"/>
  <c r="E42" i="47"/>
  <c r="B42" i="47"/>
  <c r="J41" i="47"/>
  <c r="I41" i="47"/>
  <c r="G41" i="47"/>
  <c r="E41" i="47"/>
  <c r="B41" i="47"/>
  <c r="J40" i="47"/>
  <c r="I40" i="47"/>
  <c r="G40" i="47"/>
  <c r="E40" i="47"/>
  <c r="B40" i="47"/>
  <c r="J39" i="47"/>
  <c r="I39" i="47"/>
  <c r="G39" i="47"/>
  <c r="E39" i="47"/>
  <c r="B39" i="47"/>
  <c r="J38" i="47"/>
  <c r="I38" i="47"/>
  <c r="G38" i="47"/>
  <c r="E38" i="47"/>
  <c r="B38" i="47"/>
  <c r="J37" i="47"/>
  <c r="I37" i="47"/>
  <c r="G37" i="47"/>
  <c r="E37" i="47"/>
  <c r="B37" i="47"/>
  <c r="J36" i="47"/>
  <c r="I36" i="47"/>
  <c r="G36" i="47"/>
  <c r="E36" i="47"/>
  <c r="B36" i="47"/>
  <c r="H59" i="47"/>
  <c r="D59" i="47"/>
  <c r="C59" i="47"/>
  <c r="B59" i="47"/>
  <c r="J59" i="47"/>
  <c r="F59" i="47"/>
  <c r="H54" i="47"/>
  <c r="D54" i="47"/>
  <c r="C54" i="47"/>
  <c r="F54" i="47"/>
  <c r="J31" i="47"/>
  <c r="H31" i="47"/>
  <c r="E31" i="47"/>
  <c r="G31" i="47" s="1"/>
  <c r="D31" i="47"/>
  <c r="C31" i="47"/>
  <c r="B31" i="47"/>
  <c r="J26" i="47"/>
  <c r="H26" i="47"/>
  <c r="E26" i="47"/>
  <c r="D26" i="47"/>
  <c r="C26" i="47"/>
  <c r="B26" i="47"/>
  <c r="J30" i="47"/>
  <c r="G30" i="47"/>
  <c r="F30" i="47"/>
  <c r="J29" i="47"/>
  <c r="G29" i="47"/>
  <c r="F29" i="47"/>
  <c r="F31" i="47" s="1"/>
  <c r="J28" i="47"/>
  <c r="G28" i="47"/>
  <c r="F28" i="47"/>
  <c r="J25" i="47"/>
  <c r="G25" i="47"/>
  <c r="F25" i="47"/>
  <c r="J24" i="47"/>
  <c r="G24" i="47"/>
  <c r="F24" i="47"/>
  <c r="J23" i="47"/>
  <c r="G23" i="47"/>
  <c r="F23" i="47"/>
  <c r="J22" i="47"/>
  <c r="G22" i="47"/>
  <c r="F22" i="47"/>
  <c r="J21" i="47"/>
  <c r="G21" i="47"/>
  <c r="F21" i="47"/>
  <c r="J20" i="47"/>
  <c r="G20" i="47"/>
  <c r="F20" i="47"/>
  <c r="J19" i="47"/>
  <c r="G19" i="47"/>
  <c r="F19" i="47"/>
  <c r="J18" i="47"/>
  <c r="G18" i="47"/>
  <c r="F18" i="47"/>
  <c r="J17" i="47"/>
  <c r="G17" i="47"/>
  <c r="F17" i="47"/>
  <c r="J16" i="47"/>
  <c r="G16" i="47"/>
  <c r="F16" i="47"/>
  <c r="J15" i="47"/>
  <c r="G15" i="47"/>
  <c r="F15" i="47"/>
  <c r="J14" i="47"/>
  <c r="G14" i="47"/>
  <c r="F14" i="47"/>
  <c r="J13" i="47"/>
  <c r="G13" i="47"/>
  <c r="F13" i="47"/>
  <c r="J12" i="47"/>
  <c r="G12" i="47"/>
  <c r="F12" i="47"/>
  <c r="J11" i="47"/>
  <c r="G11" i="47"/>
  <c r="F11" i="47"/>
  <c r="J10" i="47"/>
  <c r="G10" i="47"/>
  <c r="F10" i="47"/>
  <c r="J9" i="47"/>
  <c r="G9" i="47"/>
  <c r="F9" i="47"/>
  <c r="J8" i="47"/>
  <c r="G8" i="47"/>
  <c r="F8" i="47"/>
  <c r="G27" i="46"/>
  <c r="G22" i="46"/>
  <c r="J26" i="46"/>
  <c r="I26" i="46"/>
  <c r="G26" i="46"/>
  <c r="E26" i="46"/>
  <c r="B26" i="46"/>
  <c r="J25" i="46"/>
  <c r="I25" i="46"/>
  <c r="G25" i="46"/>
  <c r="E25" i="46"/>
  <c r="B25" i="46"/>
  <c r="J24" i="46"/>
  <c r="I24" i="46"/>
  <c r="G24" i="46"/>
  <c r="E24" i="46"/>
  <c r="B24" i="46"/>
  <c r="J21" i="46"/>
  <c r="I21" i="46"/>
  <c r="G21" i="46"/>
  <c r="E21" i="46"/>
  <c r="E22" i="46" s="1"/>
  <c r="B21" i="46"/>
  <c r="J20" i="46"/>
  <c r="I20" i="46"/>
  <c r="G20" i="46"/>
  <c r="E20" i="46"/>
  <c r="B20" i="46"/>
  <c r="H27" i="46"/>
  <c r="E27" i="46"/>
  <c r="D27" i="46"/>
  <c r="C27" i="46"/>
  <c r="B27" i="46"/>
  <c r="J27" i="46"/>
  <c r="F27" i="46"/>
  <c r="H22" i="46"/>
  <c r="D22" i="46"/>
  <c r="C22" i="46"/>
  <c r="B22" i="46"/>
  <c r="F22" i="46"/>
  <c r="J15" i="46"/>
  <c r="H15" i="46"/>
  <c r="E15" i="46"/>
  <c r="G15" i="46" s="1"/>
  <c r="D15" i="46"/>
  <c r="C15" i="46"/>
  <c r="B15" i="46"/>
  <c r="J10" i="46"/>
  <c r="H10" i="46"/>
  <c r="E10" i="46"/>
  <c r="D10" i="46"/>
  <c r="G10" i="46" s="1"/>
  <c r="C10" i="46"/>
  <c r="B10" i="46"/>
  <c r="J14" i="46"/>
  <c r="G14" i="46"/>
  <c r="F14" i="46"/>
  <c r="J13" i="46"/>
  <c r="G13" i="46"/>
  <c r="F13" i="46"/>
  <c r="F15" i="46" s="1"/>
  <c r="J12" i="46"/>
  <c r="G12" i="46"/>
  <c r="F12" i="46"/>
  <c r="J9" i="46"/>
  <c r="G9" i="46"/>
  <c r="F9" i="46"/>
  <c r="F10" i="46" s="1"/>
  <c r="J8" i="46"/>
  <c r="G8" i="46"/>
  <c r="F8" i="46"/>
  <c r="G59" i="45"/>
  <c r="G54" i="45"/>
  <c r="J58" i="45"/>
  <c r="I58" i="45"/>
  <c r="G58" i="45"/>
  <c r="E58" i="45"/>
  <c r="B58" i="45"/>
  <c r="J57" i="45"/>
  <c r="I57" i="45"/>
  <c r="G57" i="45"/>
  <c r="E57" i="45"/>
  <c r="B57" i="45"/>
  <c r="J56" i="45"/>
  <c r="I56" i="45"/>
  <c r="G56" i="45"/>
  <c r="E56" i="45"/>
  <c r="B56" i="45"/>
  <c r="J53" i="45"/>
  <c r="I53" i="45"/>
  <c r="G53" i="45"/>
  <c r="E53" i="45"/>
  <c r="B53" i="45"/>
  <c r="J52" i="45"/>
  <c r="I52" i="45"/>
  <c r="G52" i="45"/>
  <c r="E52" i="45"/>
  <c r="B52" i="45"/>
  <c r="J51" i="45"/>
  <c r="I51" i="45"/>
  <c r="G51" i="45"/>
  <c r="E51" i="45"/>
  <c r="B51" i="45"/>
  <c r="J50" i="45"/>
  <c r="I50" i="45"/>
  <c r="G50" i="45"/>
  <c r="E50" i="45"/>
  <c r="B50" i="45"/>
  <c r="J49" i="45"/>
  <c r="I49" i="45"/>
  <c r="G49" i="45"/>
  <c r="E49" i="45"/>
  <c r="B49" i="45"/>
  <c r="J48" i="45"/>
  <c r="I48" i="45"/>
  <c r="G48" i="45"/>
  <c r="E48" i="45"/>
  <c r="B48" i="45"/>
  <c r="J47" i="45"/>
  <c r="I47" i="45"/>
  <c r="G47" i="45"/>
  <c r="E47" i="45"/>
  <c r="B47" i="45"/>
  <c r="J46" i="45"/>
  <c r="I46" i="45"/>
  <c r="G46" i="45"/>
  <c r="E46" i="45"/>
  <c r="B46" i="45"/>
  <c r="J45" i="45"/>
  <c r="I45" i="45"/>
  <c r="G45" i="45"/>
  <c r="E45" i="45"/>
  <c r="B45" i="45"/>
  <c r="J44" i="45"/>
  <c r="I44" i="45"/>
  <c r="G44" i="45"/>
  <c r="E44" i="45"/>
  <c r="B44" i="45"/>
  <c r="J43" i="45"/>
  <c r="I43" i="45"/>
  <c r="G43" i="45"/>
  <c r="E43" i="45"/>
  <c r="B43" i="45"/>
  <c r="J42" i="45"/>
  <c r="I42" i="45"/>
  <c r="G42" i="45"/>
  <c r="E42" i="45"/>
  <c r="B42" i="45"/>
  <c r="J41" i="45"/>
  <c r="I41" i="45"/>
  <c r="G41" i="45"/>
  <c r="E41" i="45"/>
  <c r="B41" i="45"/>
  <c r="J40" i="45"/>
  <c r="I40" i="45"/>
  <c r="G40" i="45"/>
  <c r="E40" i="45"/>
  <c r="B40" i="45"/>
  <c r="J39" i="45"/>
  <c r="I39" i="45"/>
  <c r="G39" i="45"/>
  <c r="E39" i="45"/>
  <c r="B39" i="45"/>
  <c r="J38" i="45"/>
  <c r="I38" i="45"/>
  <c r="G38" i="45"/>
  <c r="E38" i="45"/>
  <c r="B38" i="45"/>
  <c r="J37" i="45"/>
  <c r="I37" i="45"/>
  <c r="G37" i="45"/>
  <c r="E37" i="45"/>
  <c r="B37" i="45"/>
  <c r="J36" i="45"/>
  <c r="I36" i="45"/>
  <c r="G36" i="45"/>
  <c r="E36" i="45"/>
  <c r="B36" i="45"/>
  <c r="H59" i="45"/>
  <c r="E59" i="45"/>
  <c r="D59" i="45"/>
  <c r="C59" i="45"/>
  <c r="B59" i="45"/>
  <c r="J59" i="45"/>
  <c r="F59" i="45"/>
  <c r="H54" i="45"/>
  <c r="D54" i="45"/>
  <c r="C54" i="45"/>
  <c r="F54" i="45"/>
  <c r="J31" i="45"/>
  <c r="H31" i="45"/>
  <c r="E31" i="45"/>
  <c r="D31" i="45"/>
  <c r="C31" i="45"/>
  <c r="B31" i="45"/>
  <c r="J26" i="45"/>
  <c r="H26" i="45"/>
  <c r="E26" i="45"/>
  <c r="D26" i="45"/>
  <c r="C26" i="45"/>
  <c r="B26" i="45"/>
  <c r="J30" i="45"/>
  <c r="G30" i="45"/>
  <c r="F30" i="45"/>
  <c r="J29" i="45"/>
  <c r="G29" i="45"/>
  <c r="F29" i="45"/>
  <c r="F31" i="45" s="1"/>
  <c r="J28" i="45"/>
  <c r="G28" i="45"/>
  <c r="F28" i="45"/>
  <c r="J25" i="45"/>
  <c r="G25" i="45"/>
  <c r="F25" i="45"/>
  <c r="J24" i="45"/>
  <c r="G24" i="45"/>
  <c r="F24" i="45"/>
  <c r="J23" i="45"/>
  <c r="G23" i="45"/>
  <c r="F23" i="45"/>
  <c r="J22" i="45"/>
  <c r="G22" i="45"/>
  <c r="F22" i="45"/>
  <c r="J21" i="45"/>
  <c r="G21" i="45"/>
  <c r="F21" i="45"/>
  <c r="J20" i="45"/>
  <c r="G20" i="45"/>
  <c r="F20" i="45"/>
  <c r="J19" i="45"/>
  <c r="G19" i="45"/>
  <c r="F19" i="45"/>
  <c r="J18" i="45"/>
  <c r="G18" i="45"/>
  <c r="F18" i="45"/>
  <c r="J17" i="45"/>
  <c r="G17" i="45"/>
  <c r="F17" i="45"/>
  <c r="J16" i="45"/>
  <c r="G16" i="45"/>
  <c r="F16" i="45"/>
  <c r="J15" i="45"/>
  <c r="G15" i="45"/>
  <c r="F15" i="45"/>
  <c r="J14" i="45"/>
  <c r="G14" i="45"/>
  <c r="F14" i="45"/>
  <c r="J13" i="45"/>
  <c r="G13" i="45"/>
  <c r="F13" i="45"/>
  <c r="J12" i="45"/>
  <c r="G12" i="45"/>
  <c r="F12" i="45"/>
  <c r="J11" i="45"/>
  <c r="G11" i="45"/>
  <c r="F11" i="45"/>
  <c r="J10" i="45"/>
  <c r="G10" i="45"/>
  <c r="F10" i="45"/>
  <c r="J9" i="45"/>
  <c r="G9" i="45"/>
  <c r="F9" i="45"/>
  <c r="J8" i="45"/>
  <c r="G8" i="45"/>
  <c r="F8" i="45"/>
  <c r="G29" i="44"/>
  <c r="G24" i="44"/>
  <c r="J28" i="44"/>
  <c r="I28" i="44"/>
  <c r="G28" i="44"/>
  <c r="E28" i="44"/>
  <c r="B28" i="44"/>
  <c r="J27" i="44"/>
  <c r="I27" i="44"/>
  <c r="G27" i="44"/>
  <c r="E27" i="44"/>
  <c r="B27" i="44"/>
  <c r="B29" i="44" s="1"/>
  <c r="J26" i="44"/>
  <c r="I26" i="44"/>
  <c r="G26" i="44"/>
  <c r="E26" i="44"/>
  <c r="B26" i="44"/>
  <c r="J23" i="44"/>
  <c r="I23" i="44"/>
  <c r="G23" i="44"/>
  <c r="E23" i="44"/>
  <c r="B23" i="44"/>
  <c r="J22" i="44"/>
  <c r="I22" i="44"/>
  <c r="G22" i="44"/>
  <c r="E22" i="44"/>
  <c r="E24" i="44" s="1"/>
  <c r="B22" i="44"/>
  <c r="J21" i="44"/>
  <c r="I21" i="44"/>
  <c r="G21" i="44"/>
  <c r="E21" i="44"/>
  <c r="B21" i="44"/>
  <c r="H29" i="44"/>
  <c r="E29" i="44"/>
  <c r="D29" i="44"/>
  <c r="C29" i="44"/>
  <c r="F29" i="44"/>
  <c r="H24" i="44"/>
  <c r="D24" i="44"/>
  <c r="C24" i="44"/>
  <c r="B24" i="44"/>
  <c r="F24" i="44"/>
  <c r="J16" i="44"/>
  <c r="H16" i="44"/>
  <c r="E16" i="44"/>
  <c r="G16" i="44" s="1"/>
  <c r="D16" i="44"/>
  <c r="C16" i="44"/>
  <c r="B16" i="44"/>
  <c r="J11" i="44"/>
  <c r="H11" i="44"/>
  <c r="E11" i="44"/>
  <c r="D11" i="44"/>
  <c r="C11" i="44"/>
  <c r="B11" i="44"/>
  <c r="J15" i="44"/>
  <c r="G15" i="44"/>
  <c r="F15" i="44"/>
  <c r="J14" i="44"/>
  <c r="G14" i="44"/>
  <c r="F14" i="44"/>
  <c r="F16" i="44" s="1"/>
  <c r="J13" i="44"/>
  <c r="G13" i="44"/>
  <c r="F13" i="44"/>
  <c r="J10" i="44"/>
  <c r="G10" i="44"/>
  <c r="F10" i="44"/>
  <c r="J9" i="44"/>
  <c r="G9" i="44"/>
  <c r="F9" i="44"/>
  <c r="J8" i="44"/>
  <c r="G8" i="44"/>
  <c r="F8" i="44"/>
  <c r="G57" i="43"/>
  <c r="G52" i="43"/>
  <c r="J56" i="43"/>
  <c r="I56" i="43"/>
  <c r="G56" i="43"/>
  <c r="E56" i="43"/>
  <c r="B56" i="43"/>
  <c r="J55" i="43"/>
  <c r="I55" i="43"/>
  <c r="G55" i="43"/>
  <c r="E55" i="43"/>
  <c r="B55" i="43"/>
  <c r="J54" i="43"/>
  <c r="I54" i="43"/>
  <c r="G54" i="43"/>
  <c r="E54" i="43"/>
  <c r="B54" i="43"/>
  <c r="J51" i="43"/>
  <c r="I51" i="43"/>
  <c r="G51" i="43"/>
  <c r="E51" i="43"/>
  <c r="B51" i="43"/>
  <c r="J50" i="43"/>
  <c r="I50" i="43"/>
  <c r="G50" i="43"/>
  <c r="E50" i="43"/>
  <c r="B50" i="43"/>
  <c r="J49" i="43"/>
  <c r="I49" i="43"/>
  <c r="G49" i="43"/>
  <c r="E49" i="43"/>
  <c r="B49" i="43"/>
  <c r="J48" i="43"/>
  <c r="I48" i="43"/>
  <c r="G48" i="43"/>
  <c r="E48" i="43"/>
  <c r="B48" i="43"/>
  <c r="J47" i="43"/>
  <c r="I47" i="43"/>
  <c r="G47" i="43"/>
  <c r="E47" i="43"/>
  <c r="B47" i="43"/>
  <c r="J46" i="43"/>
  <c r="I46" i="43"/>
  <c r="G46" i="43"/>
  <c r="E46" i="43"/>
  <c r="B46" i="43"/>
  <c r="J45" i="43"/>
  <c r="I45" i="43"/>
  <c r="G45" i="43"/>
  <c r="E45" i="43"/>
  <c r="B45" i="43"/>
  <c r="J44" i="43"/>
  <c r="I44" i="43"/>
  <c r="G44" i="43"/>
  <c r="E44" i="43"/>
  <c r="B44" i="43"/>
  <c r="J43" i="43"/>
  <c r="I43" i="43"/>
  <c r="G43" i="43"/>
  <c r="E43" i="43"/>
  <c r="B43" i="43"/>
  <c r="J42" i="43"/>
  <c r="I42" i="43"/>
  <c r="G42" i="43"/>
  <c r="E42" i="43"/>
  <c r="B42" i="43"/>
  <c r="J41" i="43"/>
  <c r="I41" i="43"/>
  <c r="G41" i="43"/>
  <c r="E41" i="43"/>
  <c r="B41" i="43"/>
  <c r="J40" i="43"/>
  <c r="I40" i="43"/>
  <c r="G40" i="43"/>
  <c r="E40" i="43"/>
  <c r="B40" i="43"/>
  <c r="J39" i="43"/>
  <c r="I39" i="43"/>
  <c r="G39" i="43"/>
  <c r="E39" i="43"/>
  <c r="B39" i="43"/>
  <c r="J38" i="43"/>
  <c r="I38" i="43"/>
  <c r="G38" i="43"/>
  <c r="E38" i="43"/>
  <c r="B38" i="43"/>
  <c r="J37" i="43"/>
  <c r="I37" i="43"/>
  <c r="G37" i="43"/>
  <c r="E37" i="43"/>
  <c r="B37" i="43"/>
  <c r="J36" i="43"/>
  <c r="I36" i="43"/>
  <c r="G36" i="43"/>
  <c r="E36" i="43"/>
  <c r="B36" i="43"/>
  <c r="J35" i="43"/>
  <c r="I35" i="43"/>
  <c r="G35" i="43"/>
  <c r="E35" i="43"/>
  <c r="B35" i="43"/>
  <c r="H57" i="43"/>
  <c r="E57" i="43"/>
  <c r="D57" i="43"/>
  <c r="C57" i="43"/>
  <c r="B57" i="43"/>
  <c r="J57" i="43"/>
  <c r="F57" i="43"/>
  <c r="H52" i="43"/>
  <c r="D52" i="43"/>
  <c r="C52" i="43"/>
  <c r="F52" i="43"/>
  <c r="J30" i="43"/>
  <c r="H30" i="43"/>
  <c r="E30" i="43"/>
  <c r="D30" i="43"/>
  <c r="C30" i="43"/>
  <c r="B30" i="43"/>
  <c r="J25" i="43"/>
  <c r="H25" i="43"/>
  <c r="E25" i="43"/>
  <c r="D25" i="43"/>
  <c r="C25" i="43"/>
  <c r="B25" i="43"/>
  <c r="J29" i="43"/>
  <c r="G29" i="43"/>
  <c r="F29" i="43"/>
  <c r="J28" i="43"/>
  <c r="G28" i="43"/>
  <c r="F28" i="43"/>
  <c r="F30" i="43" s="1"/>
  <c r="J27" i="43"/>
  <c r="G27" i="43"/>
  <c r="F27" i="43"/>
  <c r="J24" i="43"/>
  <c r="G24" i="43"/>
  <c r="F24" i="43"/>
  <c r="J23" i="43"/>
  <c r="G23" i="43"/>
  <c r="F23" i="43"/>
  <c r="J22" i="43"/>
  <c r="G22" i="43"/>
  <c r="F22" i="43"/>
  <c r="J21" i="43"/>
  <c r="G21" i="43"/>
  <c r="F21" i="43"/>
  <c r="J20" i="43"/>
  <c r="G20" i="43"/>
  <c r="F20" i="43"/>
  <c r="J19" i="43"/>
  <c r="G19" i="43"/>
  <c r="F19" i="43"/>
  <c r="J18" i="43"/>
  <c r="G18" i="43"/>
  <c r="F18" i="43"/>
  <c r="J17" i="43"/>
  <c r="G17" i="43"/>
  <c r="F17" i="43"/>
  <c r="J16" i="43"/>
  <c r="G16" i="43"/>
  <c r="F16" i="43"/>
  <c r="J15" i="43"/>
  <c r="G15" i="43"/>
  <c r="F15" i="43"/>
  <c r="J14" i="43"/>
  <c r="G14" i="43"/>
  <c r="F14" i="43"/>
  <c r="J13" i="43"/>
  <c r="G13" i="43"/>
  <c r="F13" i="43"/>
  <c r="J12" i="43"/>
  <c r="G12" i="43"/>
  <c r="F12" i="43"/>
  <c r="J11" i="43"/>
  <c r="G11" i="43"/>
  <c r="F11" i="43"/>
  <c r="J10" i="43"/>
  <c r="G10" i="43"/>
  <c r="F10" i="43"/>
  <c r="J9" i="43"/>
  <c r="G9" i="43"/>
  <c r="F9" i="43"/>
  <c r="J8" i="43"/>
  <c r="G8" i="43"/>
  <c r="F8" i="43"/>
  <c r="G59" i="41"/>
  <c r="G54" i="41"/>
  <c r="J58" i="41"/>
  <c r="I58" i="41"/>
  <c r="G58" i="41"/>
  <c r="E58" i="41"/>
  <c r="B58" i="41"/>
  <c r="J57" i="41"/>
  <c r="I57" i="41"/>
  <c r="G57" i="41"/>
  <c r="E57" i="41"/>
  <c r="B57" i="41"/>
  <c r="J56" i="41"/>
  <c r="I56" i="41"/>
  <c r="G56" i="41"/>
  <c r="E56" i="41"/>
  <c r="B56" i="41"/>
  <c r="J53" i="41"/>
  <c r="I53" i="41"/>
  <c r="G53" i="41"/>
  <c r="E53" i="41"/>
  <c r="B53" i="41"/>
  <c r="J52" i="41"/>
  <c r="I52" i="41"/>
  <c r="G52" i="41"/>
  <c r="E52" i="41"/>
  <c r="B52" i="41"/>
  <c r="J51" i="41"/>
  <c r="I51" i="41"/>
  <c r="G51" i="41"/>
  <c r="E51" i="41"/>
  <c r="B51" i="41"/>
  <c r="J50" i="41"/>
  <c r="I50" i="41"/>
  <c r="G50" i="41"/>
  <c r="E50" i="41"/>
  <c r="B50" i="41"/>
  <c r="J49" i="41"/>
  <c r="I49" i="41"/>
  <c r="G49" i="41"/>
  <c r="E49" i="41"/>
  <c r="B49" i="41"/>
  <c r="J48" i="41"/>
  <c r="I48" i="41"/>
  <c r="G48" i="41"/>
  <c r="E48" i="41"/>
  <c r="B48" i="41"/>
  <c r="J47" i="41"/>
  <c r="I47" i="41"/>
  <c r="G47" i="41"/>
  <c r="E47" i="41"/>
  <c r="B47" i="41"/>
  <c r="J46" i="41"/>
  <c r="I46" i="41"/>
  <c r="G46" i="41"/>
  <c r="E46" i="41"/>
  <c r="B46" i="41"/>
  <c r="J45" i="41"/>
  <c r="I45" i="41"/>
  <c r="G45" i="41"/>
  <c r="E45" i="41"/>
  <c r="B45" i="41"/>
  <c r="J44" i="41"/>
  <c r="I44" i="41"/>
  <c r="G44" i="41"/>
  <c r="E44" i="41"/>
  <c r="B44" i="41"/>
  <c r="J43" i="41"/>
  <c r="I43" i="41"/>
  <c r="G43" i="41"/>
  <c r="E43" i="41"/>
  <c r="B43" i="41"/>
  <c r="J42" i="41"/>
  <c r="I42" i="41"/>
  <c r="G42" i="41"/>
  <c r="E42" i="41"/>
  <c r="B42" i="41"/>
  <c r="J41" i="41"/>
  <c r="I41" i="41"/>
  <c r="G41" i="41"/>
  <c r="E41" i="41"/>
  <c r="B41" i="41"/>
  <c r="J40" i="41"/>
  <c r="I40" i="41"/>
  <c r="G40" i="41"/>
  <c r="E40" i="41"/>
  <c r="B40" i="41"/>
  <c r="J39" i="41"/>
  <c r="I39" i="41"/>
  <c r="G39" i="41"/>
  <c r="E39" i="41"/>
  <c r="B39" i="41"/>
  <c r="J38" i="41"/>
  <c r="I38" i="41"/>
  <c r="G38" i="41"/>
  <c r="E38" i="41"/>
  <c r="B38" i="41"/>
  <c r="J37" i="41"/>
  <c r="I37" i="41"/>
  <c r="G37" i="41"/>
  <c r="E37" i="41"/>
  <c r="B37" i="41"/>
  <c r="J36" i="41"/>
  <c r="I36" i="41"/>
  <c r="G36" i="41"/>
  <c r="E36" i="41"/>
  <c r="B36" i="41"/>
  <c r="H59" i="41"/>
  <c r="E59" i="41"/>
  <c r="D59" i="41"/>
  <c r="C59" i="41"/>
  <c r="B59" i="41"/>
  <c r="J59" i="41"/>
  <c r="F59" i="41"/>
  <c r="H54" i="41"/>
  <c r="D54" i="41"/>
  <c r="C54" i="41"/>
  <c r="F54" i="41"/>
  <c r="J31" i="41"/>
  <c r="H31" i="41"/>
  <c r="E31" i="41"/>
  <c r="D31" i="41"/>
  <c r="C31" i="41"/>
  <c r="B31" i="41"/>
  <c r="J26" i="41"/>
  <c r="H26" i="41"/>
  <c r="E26" i="41"/>
  <c r="D26" i="41"/>
  <c r="C26" i="41"/>
  <c r="B26" i="41"/>
  <c r="J30" i="41"/>
  <c r="G30" i="41"/>
  <c r="F30" i="41"/>
  <c r="J29" i="41"/>
  <c r="G29" i="41"/>
  <c r="F29" i="41"/>
  <c r="F31" i="41" s="1"/>
  <c r="J28" i="41"/>
  <c r="G28" i="41"/>
  <c r="F28" i="41"/>
  <c r="J25" i="41"/>
  <c r="G25" i="41"/>
  <c r="F25" i="41"/>
  <c r="J24" i="41"/>
  <c r="G24" i="41"/>
  <c r="F24" i="41"/>
  <c r="J23" i="41"/>
  <c r="G23" i="41"/>
  <c r="F23" i="41"/>
  <c r="J22" i="41"/>
  <c r="G22" i="41"/>
  <c r="F22" i="41"/>
  <c r="J21" i="41"/>
  <c r="G21" i="41"/>
  <c r="F21" i="41"/>
  <c r="J20" i="41"/>
  <c r="G20" i="41"/>
  <c r="F20" i="41"/>
  <c r="J19" i="41"/>
  <c r="G19" i="41"/>
  <c r="F19" i="41"/>
  <c r="J18" i="41"/>
  <c r="G18" i="41"/>
  <c r="F18" i="41"/>
  <c r="J17" i="41"/>
  <c r="G17" i="41"/>
  <c r="F17" i="41"/>
  <c r="J16" i="41"/>
  <c r="G16" i="41"/>
  <c r="F16" i="41"/>
  <c r="J15" i="41"/>
  <c r="G15" i="41"/>
  <c r="F15" i="41"/>
  <c r="J14" i="41"/>
  <c r="G14" i="41"/>
  <c r="F14" i="41"/>
  <c r="J13" i="41"/>
  <c r="G13" i="41"/>
  <c r="F13" i="41"/>
  <c r="J12" i="41"/>
  <c r="G12" i="41"/>
  <c r="F12" i="41"/>
  <c r="J11" i="41"/>
  <c r="G11" i="41"/>
  <c r="F11" i="41"/>
  <c r="J10" i="41"/>
  <c r="G10" i="41"/>
  <c r="F10" i="41"/>
  <c r="J9" i="41"/>
  <c r="G9" i="41"/>
  <c r="F9" i="41"/>
  <c r="J8" i="41"/>
  <c r="G8" i="41"/>
  <c r="F8" i="41"/>
  <c r="G33" i="40"/>
  <c r="G28" i="40"/>
  <c r="J32" i="40"/>
  <c r="I32" i="40"/>
  <c r="G32" i="40"/>
  <c r="E32" i="40"/>
  <c r="B32" i="40"/>
  <c r="J31" i="40"/>
  <c r="J33" i="40" s="1"/>
  <c r="I31" i="40"/>
  <c r="G31" i="40"/>
  <c r="E31" i="40"/>
  <c r="E33" i="40" s="1"/>
  <c r="B31" i="40"/>
  <c r="J30" i="40"/>
  <c r="I30" i="40"/>
  <c r="G30" i="40"/>
  <c r="E30" i="40"/>
  <c r="B30" i="40"/>
  <c r="J27" i="40"/>
  <c r="I27" i="40"/>
  <c r="G27" i="40"/>
  <c r="E27" i="40"/>
  <c r="B27" i="40"/>
  <c r="J26" i="40"/>
  <c r="I26" i="40"/>
  <c r="G26" i="40"/>
  <c r="E26" i="40"/>
  <c r="B26" i="40"/>
  <c r="J25" i="40"/>
  <c r="I25" i="40"/>
  <c r="G25" i="40"/>
  <c r="E25" i="40"/>
  <c r="B25" i="40"/>
  <c r="J24" i="40"/>
  <c r="I24" i="40"/>
  <c r="G24" i="40"/>
  <c r="E24" i="40"/>
  <c r="B24" i="40"/>
  <c r="J23" i="40"/>
  <c r="I23" i="40"/>
  <c r="G23" i="40"/>
  <c r="E23" i="40"/>
  <c r="B23" i="40"/>
  <c r="H33" i="40"/>
  <c r="D33" i="40"/>
  <c r="C33" i="40"/>
  <c r="B33" i="40"/>
  <c r="F33" i="40"/>
  <c r="H28" i="40"/>
  <c r="D28" i="40"/>
  <c r="C28" i="40"/>
  <c r="B28" i="40"/>
  <c r="F28" i="40"/>
  <c r="J18" i="40"/>
  <c r="H18" i="40"/>
  <c r="E18" i="40"/>
  <c r="G18" i="40" s="1"/>
  <c r="D18" i="40"/>
  <c r="C18" i="40"/>
  <c r="B18" i="40"/>
  <c r="J13" i="40"/>
  <c r="H13" i="40"/>
  <c r="E13" i="40"/>
  <c r="D13" i="40"/>
  <c r="C13" i="40"/>
  <c r="B13" i="40"/>
  <c r="J17" i="40"/>
  <c r="G17" i="40"/>
  <c r="F17" i="40"/>
  <c r="J16" i="40"/>
  <c r="G16" i="40"/>
  <c r="F16" i="40"/>
  <c r="F18" i="40" s="1"/>
  <c r="J15" i="40"/>
  <c r="G15" i="40"/>
  <c r="F15" i="40"/>
  <c r="J12" i="40"/>
  <c r="G12" i="40"/>
  <c r="F12" i="40"/>
  <c r="J11" i="40"/>
  <c r="G11" i="40"/>
  <c r="F11" i="40"/>
  <c r="J10" i="40"/>
  <c r="G10" i="40"/>
  <c r="F10" i="40"/>
  <c r="J9" i="40"/>
  <c r="G9" i="40"/>
  <c r="F9" i="40"/>
  <c r="J8" i="40"/>
  <c r="G8" i="40"/>
  <c r="F8" i="40"/>
  <c r="G51" i="39"/>
  <c r="G46" i="39"/>
  <c r="J50" i="39"/>
  <c r="I50" i="39"/>
  <c r="G50" i="39"/>
  <c r="E50" i="39"/>
  <c r="B50" i="39"/>
  <c r="J49" i="39"/>
  <c r="I49" i="39"/>
  <c r="G49" i="39"/>
  <c r="E49" i="39"/>
  <c r="B49" i="39"/>
  <c r="J48" i="39"/>
  <c r="I48" i="39"/>
  <c r="G48" i="39"/>
  <c r="E48" i="39"/>
  <c r="E51" i="39" s="1"/>
  <c r="B48" i="39"/>
  <c r="J45" i="39"/>
  <c r="I45" i="39"/>
  <c r="G45" i="39"/>
  <c r="E45" i="39"/>
  <c r="B45" i="39"/>
  <c r="J44" i="39"/>
  <c r="I44" i="39"/>
  <c r="G44" i="39"/>
  <c r="E44" i="39"/>
  <c r="B44" i="39"/>
  <c r="J43" i="39"/>
  <c r="I43" i="39"/>
  <c r="G43" i="39"/>
  <c r="E43" i="39"/>
  <c r="B43" i="39"/>
  <c r="J42" i="39"/>
  <c r="I42" i="39"/>
  <c r="G42" i="39"/>
  <c r="E42" i="39"/>
  <c r="B42" i="39"/>
  <c r="J41" i="39"/>
  <c r="I41" i="39"/>
  <c r="G41" i="39"/>
  <c r="E41" i="39"/>
  <c r="B41" i="39"/>
  <c r="J40" i="39"/>
  <c r="I40" i="39"/>
  <c r="G40" i="39"/>
  <c r="E40" i="39"/>
  <c r="B40" i="39"/>
  <c r="J39" i="39"/>
  <c r="I39" i="39"/>
  <c r="G39" i="39"/>
  <c r="E39" i="39"/>
  <c r="B39" i="39"/>
  <c r="J38" i="39"/>
  <c r="I38" i="39"/>
  <c r="G38" i="39"/>
  <c r="E38" i="39"/>
  <c r="B38" i="39"/>
  <c r="J37" i="39"/>
  <c r="I37" i="39"/>
  <c r="G37" i="39"/>
  <c r="E37" i="39"/>
  <c r="B37" i="39"/>
  <c r="J36" i="39"/>
  <c r="I36" i="39"/>
  <c r="G36" i="39"/>
  <c r="E36" i="39"/>
  <c r="B36" i="39"/>
  <c r="J35" i="39"/>
  <c r="I35" i="39"/>
  <c r="G35" i="39"/>
  <c r="E35" i="39"/>
  <c r="B35" i="39"/>
  <c r="J34" i="39"/>
  <c r="I34" i="39"/>
  <c r="G34" i="39"/>
  <c r="E34" i="39"/>
  <c r="B34" i="39"/>
  <c r="J33" i="39"/>
  <c r="I33" i="39"/>
  <c r="G33" i="39"/>
  <c r="E33" i="39"/>
  <c r="B33" i="39"/>
  <c r="J32" i="39"/>
  <c r="I32" i="39"/>
  <c r="G32" i="39"/>
  <c r="E32" i="39"/>
  <c r="B32" i="39"/>
  <c r="H51" i="39"/>
  <c r="D51" i="39"/>
  <c r="C51" i="39"/>
  <c r="B51" i="39"/>
  <c r="J51" i="39"/>
  <c r="F51" i="39"/>
  <c r="H46" i="39"/>
  <c r="D46" i="39"/>
  <c r="C46" i="39"/>
  <c r="F46" i="39"/>
  <c r="J27" i="39"/>
  <c r="H27" i="39"/>
  <c r="E27" i="39"/>
  <c r="G27" i="39" s="1"/>
  <c r="D27" i="39"/>
  <c r="C27" i="39"/>
  <c r="B27" i="39"/>
  <c r="J22" i="39"/>
  <c r="H22" i="39"/>
  <c r="E22" i="39"/>
  <c r="D22" i="39"/>
  <c r="C22" i="39"/>
  <c r="B22" i="39"/>
  <c r="J26" i="39"/>
  <c r="G26" i="39"/>
  <c r="F26" i="39"/>
  <c r="J25" i="39"/>
  <c r="G25" i="39"/>
  <c r="F25" i="39"/>
  <c r="F27" i="39" s="1"/>
  <c r="J24" i="39"/>
  <c r="G24" i="39"/>
  <c r="F24" i="39"/>
  <c r="J21" i="39"/>
  <c r="G21" i="39"/>
  <c r="F21" i="39"/>
  <c r="J20" i="39"/>
  <c r="G20" i="39"/>
  <c r="F20" i="39"/>
  <c r="J19" i="39"/>
  <c r="G19" i="39"/>
  <c r="F19" i="39"/>
  <c r="J18" i="39"/>
  <c r="G18" i="39"/>
  <c r="F18" i="39"/>
  <c r="J17" i="39"/>
  <c r="G17" i="39"/>
  <c r="F17" i="39"/>
  <c r="J16" i="39"/>
  <c r="G16" i="39"/>
  <c r="F16" i="39"/>
  <c r="J15" i="39"/>
  <c r="G15" i="39"/>
  <c r="F15" i="39"/>
  <c r="J14" i="39"/>
  <c r="G14" i="39"/>
  <c r="F14" i="39"/>
  <c r="J13" i="39"/>
  <c r="G13" i="39"/>
  <c r="F13" i="39"/>
  <c r="J12" i="39"/>
  <c r="G12" i="39"/>
  <c r="F12" i="39"/>
  <c r="J11" i="39"/>
  <c r="G11" i="39"/>
  <c r="F11" i="39"/>
  <c r="J10" i="39"/>
  <c r="G10" i="39"/>
  <c r="F10" i="39"/>
  <c r="J9" i="39"/>
  <c r="G9" i="39"/>
  <c r="F9" i="39"/>
  <c r="J8" i="39"/>
  <c r="G8" i="39"/>
  <c r="F8" i="39"/>
  <c r="G33" i="38"/>
  <c r="G28" i="38"/>
  <c r="J32" i="38"/>
  <c r="I32" i="38"/>
  <c r="G32" i="38"/>
  <c r="E32" i="38"/>
  <c r="B32" i="38"/>
  <c r="J31" i="38"/>
  <c r="I31" i="38"/>
  <c r="G31" i="38"/>
  <c r="E31" i="38"/>
  <c r="E33" i="38" s="1"/>
  <c r="B31" i="38"/>
  <c r="J30" i="38"/>
  <c r="I30" i="38"/>
  <c r="G30" i="38"/>
  <c r="E30" i="38"/>
  <c r="B30" i="38"/>
  <c r="J27" i="38"/>
  <c r="I27" i="38"/>
  <c r="G27" i="38"/>
  <c r="E27" i="38"/>
  <c r="B27" i="38"/>
  <c r="J26" i="38"/>
  <c r="I26" i="38"/>
  <c r="G26" i="38"/>
  <c r="E26" i="38"/>
  <c r="B26" i="38"/>
  <c r="J25" i="38"/>
  <c r="I25" i="38"/>
  <c r="G25" i="38"/>
  <c r="E25" i="38"/>
  <c r="B25" i="38"/>
  <c r="J24" i="38"/>
  <c r="I24" i="38"/>
  <c r="G24" i="38"/>
  <c r="E24" i="38"/>
  <c r="B24" i="38"/>
  <c r="J23" i="38"/>
  <c r="I23" i="38"/>
  <c r="G23" i="38"/>
  <c r="E23" i="38"/>
  <c r="B23" i="38"/>
  <c r="H33" i="38"/>
  <c r="D33" i="38"/>
  <c r="C33" i="38"/>
  <c r="B33" i="38"/>
  <c r="J33" i="38"/>
  <c r="F33" i="38"/>
  <c r="H28" i="38"/>
  <c r="D28" i="38"/>
  <c r="C28" i="38"/>
  <c r="B28" i="38"/>
  <c r="F28" i="38"/>
  <c r="J18" i="38"/>
  <c r="H18" i="38"/>
  <c r="E18" i="38"/>
  <c r="G18" i="38" s="1"/>
  <c r="D18" i="38"/>
  <c r="C18" i="38"/>
  <c r="B18" i="38"/>
  <c r="J13" i="38"/>
  <c r="H13" i="38"/>
  <c r="E13" i="38"/>
  <c r="D13" i="38"/>
  <c r="C13" i="38"/>
  <c r="B13" i="38"/>
  <c r="J17" i="38"/>
  <c r="G17" i="38"/>
  <c r="F17" i="38"/>
  <c r="J16" i="38"/>
  <c r="G16" i="38"/>
  <c r="F16" i="38"/>
  <c r="F18" i="38" s="1"/>
  <c r="J15" i="38"/>
  <c r="G15" i="38"/>
  <c r="F15" i="38"/>
  <c r="J12" i="38"/>
  <c r="G12" i="38"/>
  <c r="F12" i="38"/>
  <c r="J11" i="38"/>
  <c r="G11" i="38"/>
  <c r="F11" i="38"/>
  <c r="J10" i="38"/>
  <c r="G10" i="38"/>
  <c r="F10" i="38"/>
  <c r="J9" i="38"/>
  <c r="G9" i="38"/>
  <c r="F9" i="38"/>
  <c r="J8" i="38"/>
  <c r="G8" i="38"/>
  <c r="F8" i="38"/>
  <c r="G53" i="37"/>
  <c r="G48" i="37"/>
  <c r="J52" i="37"/>
  <c r="I52" i="37"/>
  <c r="G52" i="37"/>
  <c r="E52" i="37"/>
  <c r="B52" i="37"/>
  <c r="J51" i="37"/>
  <c r="I51" i="37"/>
  <c r="G51" i="37"/>
  <c r="E51" i="37"/>
  <c r="B51" i="37"/>
  <c r="J50" i="37"/>
  <c r="I50" i="37"/>
  <c r="G50" i="37"/>
  <c r="E50" i="37"/>
  <c r="B50" i="37"/>
  <c r="J47" i="37"/>
  <c r="I47" i="37"/>
  <c r="G47" i="37"/>
  <c r="E47" i="37"/>
  <c r="B47" i="37"/>
  <c r="J46" i="37"/>
  <c r="I46" i="37"/>
  <c r="G46" i="37"/>
  <c r="E46" i="37"/>
  <c r="B46" i="37"/>
  <c r="J45" i="37"/>
  <c r="I45" i="37"/>
  <c r="G45" i="37"/>
  <c r="E45" i="37"/>
  <c r="B45" i="37"/>
  <c r="J44" i="37"/>
  <c r="I44" i="37"/>
  <c r="G44" i="37"/>
  <c r="E44" i="37"/>
  <c r="B44" i="37"/>
  <c r="J43" i="37"/>
  <c r="I43" i="37"/>
  <c r="G43" i="37"/>
  <c r="E43" i="37"/>
  <c r="B43" i="37"/>
  <c r="J42" i="37"/>
  <c r="I42" i="37"/>
  <c r="G42" i="37"/>
  <c r="E42" i="37"/>
  <c r="B42" i="37"/>
  <c r="J41" i="37"/>
  <c r="I41" i="37"/>
  <c r="G41" i="37"/>
  <c r="E41" i="37"/>
  <c r="B41" i="37"/>
  <c r="J40" i="37"/>
  <c r="I40" i="37"/>
  <c r="G40" i="37"/>
  <c r="E40" i="37"/>
  <c r="B40" i="37"/>
  <c r="J39" i="37"/>
  <c r="I39" i="37"/>
  <c r="G39" i="37"/>
  <c r="E39" i="37"/>
  <c r="B39" i="37"/>
  <c r="J38" i="37"/>
  <c r="I38" i="37"/>
  <c r="G38" i="37"/>
  <c r="E38" i="37"/>
  <c r="B38" i="37"/>
  <c r="J37" i="37"/>
  <c r="I37" i="37"/>
  <c r="G37" i="37"/>
  <c r="E37" i="37"/>
  <c r="B37" i="37"/>
  <c r="J36" i="37"/>
  <c r="I36" i="37"/>
  <c r="G36" i="37"/>
  <c r="E36" i="37"/>
  <c r="B36" i="37"/>
  <c r="J35" i="37"/>
  <c r="I35" i="37"/>
  <c r="G35" i="37"/>
  <c r="E35" i="37"/>
  <c r="B35" i="37"/>
  <c r="J34" i="37"/>
  <c r="I34" i="37"/>
  <c r="G34" i="37"/>
  <c r="E34" i="37"/>
  <c r="B34" i="37"/>
  <c r="J33" i="37"/>
  <c r="I33" i="37"/>
  <c r="G33" i="37"/>
  <c r="E33" i="37"/>
  <c r="B33" i="37"/>
  <c r="H53" i="37"/>
  <c r="E53" i="37"/>
  <c r="D53" i="37"/>
  <c r="C53" i="37"/>
  <c r="B53" i="37"/>
  <c r="F53" i="37"/>
  <c r="H48" i="37"/>
  <c r="D48" i="37"/>
  <c r="C48" i="37"/>
  <c r="B48" i="37"/>
  <c r="F48" i="37"/>
  <c r="J28" i="37"/>
  <c r="H28" i="37"/>
  <c r="E28" i="37"/>
  <c r="D28" i="37"/>
  <c r="C28" i="37"/>
  <c r="B28" i="37"/>
  <c r="J23" i="37"/>
  <c r="H23" i="37"/>
  <c r="E23" i="37"/>
  <c r="D23" i="37"/>
  <c r="C23" i="37"/>
  <c r="B23" i="37"/>
  <c r="J27" i="37"/>
  <c r="G27" i="37"/>
  <c r="F27" i="37"/>
  <c r="J26" i="37"/>
  <c r="G26" i="37"/>
  <c r="F26" i="37"/>
  <c r="F28" i="37" s="1"/>
  <c r="J25" i="37"/>
  <c r="G25" i="37"/>
  <c r="F25" i="37"/>
  <c r="J22" i="37"/>
  <c r="G22" i="37"/>
  <c r="F22" i="37"/>
  <c r="J21" i="37"/>
  <c r="G21" i="37"/>
  <c r="F21" i="37"/>
  <c r="J20" i="37"/>
  <c r="G20" i="37"/>
  <c r="F20" i="37"/>
  <c r="J19" i="37"/>
  <c r="G19" i="37"/>
  <c r="F19" i="37"/>
  <c r="J18" i="37"/>
  <c r="G18" i="37"/>
  <c r="F18" i="37"/>
  <c r="J17" i="37"/>
  <c r="G17" i="37"/>
  <c r="F17" i="37"/>
  <c r="J16" i="37"/>
  <c r="G16" i="37"/>
  <c r="F16" i="37"/>
  <c r="J15" i="37"/>
  <c r="G15" i="37"/>
  <c r="F15" i="37"/>
  <c r="J14" i="37"/>
  <c r="G14" i="37"/>
  <c r="F14" i="37"/>
  <c r="J13" i="37"/>
  <c r="G13" i="37"/>
  <c r="F13" i="37"/>
  <c r="J12" i="37"/>
  <c r="G12" i="37"/>
  <c r="F12" i="37"/>
  <c r="J11" i="37"/>
  <c r="G11" i="37"/>
  <c r="F11" i="37"/>
  <c r="J10" i="37"/>
  <c r="G10" i="37"/>
  <c r="F10" i="37"/>
  <c r="J9" i="37"/>
  <c r="G9" i="37"/>
  <c r="F9" i="37"/>
  <c r="J8" i="37"/>
  <c r="G8" i="37"/>
  <c r="F8" i="37"/>
  <c r="G29" i="36"/>
  <c r="G24" i="36"/>
  <c r="J28" i="36"/>
  <c r="J29" i="36" s="1"/>
  <c r="I28" i="36"/>
  <c r="G28" i="36"/>
  <c r="E28" i="36"/>
  <c r="B28" i="36"/>
  <c r="J27" i="36"/>
  <c r="I27" i="36"/>
  <c r="G27" i="36"/>
  <c r="E27" i="36"/>
  <c r="B27" i="36"/>
  <c r="J26" i="36"/>
  <c r="I26" i="36"/>
  <c r="G26" i="36"/>
  <c r="E26" i="36"/>
  <c r="B26" i="36"/>
  <c r="J23" i="36"/>
  <c r="I23" i="36"/>
  <c r="G23" i="36"/>
  <c r="E23" i="36"/>
  <c r="E24" i="36" s="1"/>
  <c r="B23" i="36"/>
  <c r="J22" i="36"/>
  <c r="I22" i="36"/>
  <c r="G22" i="36"/>
  <c r="E22" i="36"/>
  <c r="B22" i="36"/>
  <c r="J21" i="36"/>
  <c r="I21" i="36"/>
  <c r="G21" i="36"/>
  <c r="E21" i="36"/>
  <c r="B21" i="36"/>
  <c r="H29" i="36"/>
  <c r="E29" i="36"/>
  <c r="D29" i="36"/>
  <c r="C29" i="36"/>
  <c r="B29" i="36"/>
  <c r="F29" i="36"/>
  <c r="H24" i="36"/>
  <c r="D24" i="36"/>
  <c r="C24" i="36"/>
  <c r="B24" i="36"/>
  <c r="J24" i="36"/>
  <c r="F24" i="36"/>
  <c r="J16" i="36"/>
  <c r="H16" i="36"/>
  <c r="E16" i="36"/>
  <c r="D16" i="36"/>
  <c r="C16" i="36"/>
  <c r="B16" i="36"/>
  <c r="J11" i="36"/>
  <c r="H11" i="36"/>
  <c r="E11" i="36"/>
  <c r="G11" i="36" s="1"/>
  <c r="D11" i="36"/>
  <c r="C11" i="36"/>
  <c r="B11" i="36"/>
  <c r="J15" i="36"/>
  <c r="G15" i="36"/>
  <c r="F15" i="36"/>
  <c r="J14" i="36"/>
  <c r="G14" i="36"/>
  <c r="F14" i="36"/>
  <c r="F16" i="36" s="1"/>
  <c r="J13" i="36"/>
  <c r="G13" i="36"/>
  <c r="F13" i="36"/>
  <c r="J10" i="36"/>
  <c r="G10" i="36"/>
  <c r="F10" i="36"/>
  <c r="F11" i="36" s="1"/>
  <c r="J9" i="36"/>
  <c r="G9" i="36"/>
  <c r="F9" i="36"/>
  <c r="J8" i="36"/>
  <c r="G8" i="36"/>
  <c r="F8" i="36"/>
  <c r="G59" i="35"/>
  <c r="G54" i="35"/>
  <c r="J58" i="35"/>
  <c r="I58" i="35"/>
  <c r="G58" i="35"/>
  <c r="E58" i="35"/>
  <c r="B58" i="35"/>
  <c r="J57" i="35"/>
  <c r="I57" i="35"/>
  <c r="G57" i="35"/>
  <c r="E57" i="35"/>
  <c r="B57" i="35"/>
  <c r="J56" i="35"/>
  <c r="I56" i="35"/>
  <c r="G56" i="35"/>
  <c r="E56" i="35"/>
  <c r="B56" i="35"/>
  <c r="J53" i="35"/>
  <c r="I53" i="35"/>
  <c r="G53" i="35"/>
  <c r="E53" i="35"/>
  <c r="B53" i="35"/>
  <c r="B54" i="35" s="1"/>
  <c r="J52" i="35"/>
  <c r="I52" i="35"/>
  <c r="G52" i="35"/>
  <c r="E52" i="35"/>
  <c r="B52" i="35"/>
  <c r="J51" i="35"/>
  <c r="I51" i="35"/>
  <c r="G51" i="35"/>
  <c r="E51" i="35"/>
  <c r="B51" i="35"/>
  <c r="J50" i="35"/>
  <c r="I50" i="35"/>
  <c r="G50" i="35"/>
  <c r="E50" i="35"/>
  <c r="B50" i="35"/>
  <c r="J49" i="35"/>
  <c r="I49" i="35"/>
  <c r="G49" i="35"/>
  <c r="E49" i="35"/>
  <c r="B49" i="35"/>
  <c r="J48" i="35"/>
  <c r="I48" i="35"/>
  <c r="G48" i="35"/>
  <c r="E48" i="35"/>
  <c r="B48" i="35"/>
  <c r="J47" i="35"/>
  <c r="I47" i="35"/>
  <c r="G47" i="35"/>
  <c r="E47" i="35"/>
  <c r="B47" i="35"/>
  <c r="J46" i="35"/>
  <c r="I46" i="35"/>
  <c r="G46" i="35"/>
  <c r="E46" i="35"/>
  <c r="B46" i="35"/>
  <c r="J45" i="35"/>
  <c r="I45" i="35"/>
  <c r="G45" i="35"/>
  <c r="E45" i="35"/>
  <c r="B45" i="35"/>
  <c r="J44" i="35"/>
  <c r="I44" i="35"/>
  <c r="G44" i="35"/>
  <c r="E44" i="35"/>
  <c r="B44" i="35"/>
  <c r="J43" i="35"/>
  <c r="I43" i="35"/>
  <c r="G43" i="35"/>
  <c r="E43" i="35"/>
  <c r="B43" i="35"/>
  <c r="J42" i="35"/>
  <c r="I42" i="35"/>
  <c r="G42" i="35"/>
  <c r="E42" i="35"/>
  <c r="B42" i="35"/>
  <c r="J41" i="35"/>
  <c r="I41" i="35"/>
  <c r="G41" i="35"/>
  <c r="E41" i="35"/>
  <c r="B41" i="35"/>
  <c r="J40" i="35"/>
  <c r="I40" i="35"/>
  <c r="G40" i="35"/>
  <c r="E40" i="35"/>
  <c r="B40" i="35"/>
  <c r="J39" i="35"/>
  <c r="I39" i="35"/>
  <c r="G39" i="35"/>
  <c r="E39" i="35"/>
  <c r="B39" i="35"/>
  <c r="J38" i="35"/>
  <c r="I38" i="35"/>
  <c r="G38" i="35"/>
  <c r="E38" i="35"/>
  <c r="B38" i="35"/>
  <c r="J37" i="35"/>
  <c r="I37" i="35"/>
  <c r="G37" i="35"/>
  <c r="E37" i="35"/>
  <c r="B37" i="35"/>
  <c r="J36" i="35"/>
  <c r="I36" i="35"/>
  <c r="G36" i="35"/>
  <c r="E36" i="35"/>
  <c r="B36" i="35"/>
  <c r="H59" i="35"/>
  <c r="E59" i="35"/>
  <c r="D59" i="35"/>
  <c r="C59" i="35"/>
  <c r="B59" i="35"/>
  <c r="J59" i="35"/>
  <c r="F59" i="35"/>
  <c r="H54" i="35"/>
  <c r="D54" i="35"/>
  <c r="C54" i="35"/>
  <c r="F54" i="35"/>
  <c r="J31" i="35"/>
  <c r="H31" i="35"/>
  <c r="E31" i="35"/>
  <c r="D31" i="35"/>
  <c r="C31" i="35"/>
  <c r="B31" i="35"/>
  <c r="J26" i="35"/>
  <c r="H26" i="35"/>
  <c r="E26" i="35"/>
  <c r="D26" i="35"/>
  <c r="C26" i="35"/>
  <c r="B26" i="35"/>
  <c r="J30" i="35"/>
  <c r="G30" i="35"/>
  <c r="F30" i="35"/>
  <c r="J29" i="35"/>
  <c r="G29" i="35"/>
  <c r="F29" i="35"/>
  <c r="F31" i="35" s="1"/>
  <c r="J28" i="35"/>
  <c r="G28" i="35"/>
  <c r="F28" i="35"/>
  <c r="J25" i="35"/>
  <c r="G25" i="35"/>
  <c r="F25" i="35"/>
  <c r="J24" i="35"/>
  <c r="G24" i="35"/>
  <c r="F24" i="35"/>
  <c r="J23" i="35"/>
  <c r="G23" i="35"/>
  <c r="F23" i="35"/>
  <c r="J22" i="35"/>
  <c r="G22" i="35"/>
  <c r="F22" i="35"/>
  <c r="J21" i="35"/>
  <c r="G21" i="35"/>
  <c r="F21" i="35"/>
  <c r="J20" i="35"/>
  <c r="G20" i="35"/>
  <c r="F20" i="35"/>
  <c r="J19" i="35"/>
  <c r="G19" i="35"/>
  <c r="F19" i="35"/>
  <c r="J18" i="35"/>
  <c r="G18" i="35"/>
  <c r="F18" i="35"/>
  <c r="J17" i="35"/>
  <c r="G17" i="35"/>
  <c r="F17" i="35"/>
  <c r="J16" i="35"/>
  <c r="G16" i="35"/>
  <c r="F16" i="35"/>
  <c r="J15" i="35"/>
  <c r="G15" i="35"/>
  <c r="F15" i="35"/>
  <c r="J14" i="35"/>
  <c r="G14" i="35"/>
  <c r="F14" i="35"/>
  <c r="J13" i="35"/>
  <c r="G13" i="35"/>
  <c r="F13" i="35"/>
  <c r="J12" i="35"/>
  <c r="G12" i="35"/>
  <c r="F12" i="35"/>
  <c r="J11" i="35"/>
  <c r="G11" i="35"/>
  <c r="F11" i="35"/>
  <c r="J10" i="35"/>
  <c r="G10" i="35"/>
  <c r="F10" i="35"/>
  <c r="J9" i="35"/>
  <c r="G9" i="35"/>
  <c r="F9" i="35"/>
  <c r="J8" i="35"/>
  <c r="G8" i="35"/>
  <c r="F8" i="35"/>
  <c r="G25" i="34"/>
  <c r="G20" i="34"/>
  <c r="J24" i="34"/>
  <c r="I24" i="34"/>
  <c r="G24" i="34"/>
  <c r="E24" i="34"/>
  <c r="B24" i="34"/>
  <c r="J23" i="34"/>
  <c r="I23" i="34"/>
  <c r="G23" i="34"/>
  <c r="E23" i="34"/>
  <c r="B23" i="34"/>
  <c r="J22" i="34"/>
  <c r="I22" i="34"/>
  <c r="G22" i="34"/>
  <c r="E22" i="34"/>
  <c r="B22" i="34"/>
  <c r="J19" i="34"/>
  <c r="I19" i="34"/>
  <c r="G19" i="34"/>
  <c r="E19" i="34"/>
  <c r="B19" i="34"/>
  <c r="H25" i="34"/>
  <c r="F25" i="34"/>
  <c r="E25" i="34"/>
  <c r="D25" i="34"/>
  <c r="C25" i="34"/>
  <c r="B25" i="34"/>
  <c r="H20" i="34"/>
  <c r="F20" i="34"/>
  <c r="E20" i="34"/>
  <c r="D20" i="34"/>
  <c r="C20" i="34"/>
  <c r="B20" i="34"/>
  <c r="J20" i="34"/>
  <c r="J14" i="34"/>
  <c r="H14" i="34"/>
  <c r="E14" i="34"/>
  <c r="D14" i="34"/>
  <c r="C14" i="34"/>
  <c r="B14" i="34"/>
  <c r="J9" i="34"/>
  <c r="H9" i="34"/>
  <c r="E9" i="34"/>
  <c r="D9" i="34"/>
  <c r="C9" i="34"/>
  <c r="B9" i="34"/>
  <c r="J13" i="34"/>
  <c r="G13" i="34"/>
  <c r="F13" i="34"/>
  <c r="J12" i="34"/>
  <c r="G12" i="34"/>
  <c r="F12" i="34"/>
  <c r="F14" i="34" s="1"/>
  <c r="J11" i="34"/>
  <c r="G11" i="34"/>
  <c r="F11" i="34"/>
  <c r="J8" i="34"/>
  <c r="G8" i="34"/>
  <c r="F8" i="34"/>
  <c r="F9" i="34" s="1"/>
  <c r="G59" i="33"/>
  <c r="G54" i="33"/>
  <c r="J58" i="33"/>
  <c r="I58" i="33"/>
  <c r="G58" i="33"/>
  <c r="E58" i="33"/>
  <c r="B58" i="33"/>
  <c r="J57" i="33"/>
  <c r="I57" i="33"/>
  <c r="G57" i="33"/>
  <c r="E57" i="33"/>
  <c r="B57" i="33"/>
  <c r="J56" i="33"/>
  <c r="I56" i="33"/>
  <c r="G56" i="33"/>
  <c r="E56" i="33"/>
  <c r="B56" i="33"/>
  <c r="J53" i="33"/>
  <c r="I53" i="33"/>
  <c r="G53" i="33"/>
  <c r="E53" i="33"/>
  <c r="B53" i="33"/>
  <c r="J52" i="33"/>
  <c r="I52" i="33"/>
  <c r="G52" i="33"/>
  <c r="E52" i="33"/>
  <c r="B52" i="33"/>
  <c r="J51" i="33"/>
  <c r="I51" i="33"/>
  <c r="G51" i="33"/>
  <c r="E51" i="33"/>
  <c r="B51" i="33"/>
  <c r="J50" i="33"/>
  <c r="I50" i="33"/>
  <c r="G50" i="33"/>
  <c r="E50" i="33"/>
  <c r="B50" i="33"/>
  <c r="J49" i="33"/>
  <c r="I49" i="33"/>
  <c r="G49" i="33"/>
  <c r="E49" i="33"/>
  <c r="B49" i="33"/>
  <c r="J48" i="33"/>
  <c r="I48" i="33"/>
  <c r="G48" i="33"/>
  <c r="E48" i="33"/>
  <c r="B48" i="33"/>
  <c r="J47" i="33"/>
  <c r="I47" i="33"/>
  <c r="G47" i="33"/>
  <c r="E47" i="33"/>
  <c r="B47" i="33"/>
  <c r="J46" i="33"/>
  <c r="I46" i="33"/>
  <c r="G46" i="33"/>
  <c r="E46" i="33"/>
  <c r="B46" i="33"/>
  <c r="J45" i="33"/>
  <c r="I45" i="33"/>
  <c r="G45" i="33"/>
  <c r="E45" i="33"/>
  <c r="B45" i="33"/>
  <c r="J44" i="33"/>
  <c r="I44" i="33"/>
  <c r="G44" i="33"/>
  <c r="E44" i="33"/>
  <c r="B44" i="33"/>
  <c r="J43" i="33"/>
  <c r="I43" i="33"/>
  <c r="G43" i="33"/>
  <c r="E43" i="33"/>
  <c r="B43" i="33"/>
  <c r="J42" i="33"/>
  <c r="I42" i="33"/>
  <c r="G42" i="33"/>
  <c r="E42" i="33"/>
  <c r="B42" i="33"/>
  <c r="J41" i="33"/>
  <c r="I41" i="33"/>
  <c r="G41" i="33"/>
  <c r="E41" i="33"/>
  <c r="B41" i="33"/>
  <c r="J40" i="33"/>
  <c r="I40" i="33"/>
  <c r="G40" i="33"/>
  <c r="E40" i="33"/>
  <c r="B40" i="33"/>
  <c r="J39" i="33"/>
  <c r="I39" i="33"/>
  <c r="G39" i="33"/>
  <c r="E39" i="33"/>
  <c r="B39" i="33"/>
  <c r="J38" i="33"/>
  <c r="I38" i="33"/>
  <c r="G38" i="33"/>
  <c r="E38" i="33"/>
  <c r="B38" i="33"/>
  <c r="J37" i="33"/>
  <c r="I37" i="33"/>
  <c r="G37" i="33"/>
  <c r="E37" i="33"/>
  <c r="B37" i="33"/>
  <c r="J36" i="33"/>
  <c r="I36" i="33"/>
  <c r="G36" i="33"/>
  <c r="E36" i="33"/>
  <c r="B36" i="33"/>
  <c r="H59" i="33"/>
  <c r="E59" i="33"/>
  <c r="D59" i="33"/>
  <c r="C59" i="33"/>
  <c r="B59" i="33"/>
  <c r="J59" i="33"/>
  <c r="F59" i="33"/>
  <c r="H54" i="33"/>
  <c r="D54" i="33"/>
  <c r="C54" i="33"/>
  <c r="F54" i="33"/>
  <c r="J31" i="33"/>
  <c r="H31" i="33"/>
  <c r="E31" i="33"/>
  <c r="D31" i="33"/>
  <c r="C31" i="33"/>
  <c r="B31" i="33"/>
  <c r="J26" i="33"/>
  <c r="H26" i="33"/>
  <c r="E26" i="33"/>
  <c r="D26" i="33"/>
  <c r="C26" i="33"/>
  <c r="B26" i="33"/>
  <c r="J30" i="33"/>
  <c r="G30" i="33"/>
  <c r="F30" i="33"/>
  <c r="J29" i="33"/>
  <c r="G29" i="33"/>
  <c r="F29" i="33"/>
  <c r="F31" i="33" s="1"/>
  <c r="J28" i="33"/>
  <c r="G28" i="33"/>
  <c r="F28" i="33"/>
  <c r="J25" i="33"/>
  <c r="G25" i="33"/>
  <c r="F25" i="33"/>
  <c r="J24" i="33"/>
  <c r="G24" i="33"/>
  <c r="F24" i="33"/>
  <c r="J23" i="33"/>
  <c r="G23" i="33"/>
  <c r="F23" i="33"/>
  <c r="J22" i="33"/>
  <c r="G22" i="33"/>
  <c r="F22" i="33"/>
  <c r="J21" i="33"/>
  <c r="G21" i="33"/>
  <c r="F21" i="33"/>
  <c r="J20" i="33"/>
  <c r="G20" i="33"/>
  <c r="F20" i="33"/>
  <c r="J19" i="33"/>
  <c r="G19" i="33"/>
  <c r="F19" i="33"/>
  <c r="J18" i="33"/>
  <c r="G18" i="33"/>
  <c r="F18" i="33"/>
  <c r="J17" i="33"/>
  <c r="G17" i="33"/>
  <c r="F17" i="33"/>
  <c r="J16" i="33"/>
  <c r="G16" i="33"/>
  <c r="F16" i="33"/>
  <c r="J15" i="33"/>
  <c r="G15" i="33"/>
  <c r="F15" i="33"/>
  <c r="J14" i="33"/>
  <c r="G14" i="33"/>
  <c r="F14" i="33"/>
  <c r="J13" i="33"/>
  <c r="G13" i="33"/>
  <c r="F13" i="33"/>
  <c r="J12" i="33"/>
  <c r="G12" i="33"/>
  <c r="F12" i="33"/>
  <c r="J11" i="33"/>
  <c r="G11" i="33"/>
  <c r="F11" i="33"/>
  <c r="J10" i="33"/>
  <c r="G10" i="33"/>
  <c r="F10" i="33"/>
  <c r="J9" i="33"/>
  <c r="G9" i="33"/>
  <c r="F9" i="33"/>
  <c r="J8" i="33"/>
  <c r="G8" i="33"/>
  <c r="F8" i="33"/>
  <c r="G59" i="31"/>
  <c r="G54" i="31"/>
  <c r="J58" i="31"/>
  <c r="I58" i="31"/>
  <c r="G58" i="31"/>
  <c r="E58" i="31"/>
  <c r="B58" i="31"/>
  <c r="J57" i="31"/>
  <c r="I57" i="31"/>
  <c r="G57" i="31"/>
  <c r="E57" i="31"/>
  <c r="B57" i="31"/>
  <c r="J56" i="31"/>
  <c r="I56" i="31"/>
  <c r="G56" i="31"/>
  <c r="E56" i="31"/>
  <c r="B56" i="31"/>
  <c r="J53" i="31"/>
  <c r="I53" i="31"/>
  <c r="G53" i="31"/>
  <c r="E53" i="31"/>
  <c r="B53" i="31"/>
  <c r="J52" i="31"/>
  <c r="I52" i="31"/>
  <c r="G52" i="31"/>
  <c r="E52" i="31"/>
  <c r="B52" i="31"/>
  <c r="J51" i="31"/>
  <c r="I51" i="31"/>
  <c r="G51" i="31"/>
  <c r="E51" i="31"/>
  <c r="B51" i="31"/>
  <c r="J50" i="31"/>
  <c r="I50" i="31"/>
  <c r="G50" i="31"/>
  <c r="E50" i="31"/>
  <c r="B50" i="31"/>
  <c r="J49" i="31"/>
  <c r="I49" i="31"/>
  <c r="G49" i="31"/>
  <c r="E49" i="31"/>
  <c r="B49" i="31"/>
  <c r="J48" i="31"/>
  <c r="I48" i="31"/>
  <c r="G48" i="31"/>
  <c r="E48" i="31"/>
  <c r="B48" i="31"/>
  <c r="J47" i="31"/>
  <c r="I47" i="31"/>
  <c r="G47" i="31"/>
  <c r="E47" i="31"/>
  <c r="B47" i="31"/>
  <c r="J46" i="31"/>
  <c r="I46" i="31"/>
  <c r="G46" i="31"/>
  <c r="E46" i="31"/>
  <c r="B46" i="31"/>
  <c r="J45" i="31"/>
  <c r="I45" i="31"/>
  <c r="G45" i="31"/>
  <c r="E45" i="31"/>
  <c r="B45" i="31"/>
  <c r="J44" i="31"/>
  <c r="I44" i="31"/>
  <c r="G44" i="31"/>
  <c r="E44" i="31"/>
  <c r="B44" i="31"/>
  <c r="J43" i="31"/>
  <c r="I43" i="31"/>
  <c r="G43" i="31"/>
  <c r="E43" i="31"/>
  <c r="B43" i="31"/>
  <c r="J42" i="31"/>
  <c r="I42" i="31"/>
  <c r="G42" i="31"/>
  <c r="E42" i="31"/>
  <c r="B42" i="31"/>
  <c r="J41" i="31"/>
  <c r="I41" i="31"/>
  <c r="G41" i="31"/>
  <c r="E41" i="31"/>
  <c r="B41" i="31"/>
  <c r="J40" i="31"/>
  <c r="I40" i="31"/>
  <c r="G40" i="31"/>
  <c r="E40" i="31"/>
  <c r="B40" i="31"/>
  <c r="J39" i="31"/>
  <c r="I39" i="31"/>
  <c r="G39" i="31"/>
  <c r="E39" i="31"/>
  <c r="B39" i="31"/>
  <c r="J38" i="31"/>
  <c r="I38" i="31"/>
  <c r="G38" i="31"/>
  <c r="E38" i="31"/>
  <c r="B38" i="31"/>
  <c r="J37" i="31"/>
  <c r="I37" i="31"/>
  <c r="G37" i="31"/>
  <c r="E37" i="31"/>
  <c r="B37" i="31"/>
  <c r="J36" i="31"/>
  <c r="I36" i="31"/>
  <c r="G36" i="31"/>
  <c r="E36" i="31"/>
  <c r="B36" i="31"/>
  <c r="H59" i="31"/>
  <c r="E59" i="31"/>
  <c r="D59" i="31"/>
  <c r="C59" i="31"/>
  <c r="B59" i="31"/>
  <c r="J59" i="31"/>
  <c r="F59" i="31"/>
  <c r="H54" i="31"/>
  <c r="D54" i="31"/>
  <c r="C54" i="31"/>
  <c r="F54" i="31"/>
  <c r="J31" i="31"/>
  <c r="H31" i="31"/>
  <c r="E31" i="31"/>
  <c r="D31" i="31"/>
  <c r="C31" i="31"/>
  <c r="B31" i="31"/>
  <c r="J26" i="31"/>
  <c r="H26" i="31"/>
  <c r="E26" i="31"/>
  <c r="D26" i="31"/>
  <c r="C26" i="31"/>
  <c r="B26" i="31"/>
  <c r="J30" i="31"/>
  <c r="G30" i="31"/>
  <c r="F30" i="31"/>
  <c r="J29" i="31"/>
  <c r="G29" i="31"/>
  <c r="F29" i="31"/>
  <c r="F31" i="31" s="1"/>
  <c r="J28" i="31"/>
  <c r="G28" i="31"/>
  <c r="F28" i="31"/>
  <c r="J25" i="31"/>
  <c r="G25" i="31"/>
  <c r="F25" i="31"/>
  <c r="J24" i="31"/>
  <c r="G24" i="31"/>
  <c r="F24" i="31"/>
  <c r="J23" i="31"/>
  <c r="G23" i="31"/>
  <c r="F23" i="31"/>
  <c r="J22" i="31"/>
  <c r="G22" i="31"/>
  <c r="F22" i="31"/>
  <c r="J21" i="31"/>
  <c r="G21" i="31"/>
  <c r="F21" i="31"/>
  <c r="J20" i="31"/>
  <c r="G20" i="31"/>
  <c r="F20" i="31"/>
  <c r="J19" i="31"/>
  <c r="G19" i="31"/>
  <c r="F19" i="31"/>
  <c r="J18" i="31"/>
  <c r="G18" i="31"/>
  <c r="F18" i="31"/>
  <c r="J17" i="31"/>
  <c r="G17" i="31"/>
  <c r="F17" i="31"/>
  <c r="J16" i="31"/>
  <c r="G16" i="31"/>
  <c r="F16" i="31"/>
  <c r="J15" i="31"/>
  <c r="G15" i="31"/>
  <c r="F15" i="31"/>
  <c r="J14" i="31"/>
  <c r="G14" i="31"/>
  <c r="F14" i="31"/>
  <c r="J13" i="31"/>
  <c r="G13" i="31"/>
  <c r="F13" i="31"/>
  <c r="J12" i="31"/>
  <c r="G12" i="31"/>
  <c r="F12" i="31"/>
  <c r="J11" i="31"/>
  <c r="G11" i="31"/>
  <c r="F11" i="31"/>
  <c r="J10" i="31"/>
  <c r="G10" i="31"/>
  <c r="F10" i="31"/>
  <c r="J9" i="31"/>
  <c r="G9" i="31"/>
  <c r="F9" i="31"/>
  <c r="J8" i="31"/>
  <c r="G8" i="31"/>
  <c r="F8" i="31"/>
  <c r="G27" i="30"/>
  <c r="G22" i="30"/>
  <c r="J26" i="30"/>
  <c r="I26" i="30"/>
  <c r="G26" i="30"/>
  <c r="E26" i="30"/>
  <c r="B26" i="30"/>
  <c r="J25" i="30"/>
  <c r="I25" i="30"/>
  <c r="G25" i="30"/>
  <c r="E25" i="30"/>
  <c r="B25" i="30"/>
  <c r="J24" i="30"/>
  <c r="I24" i="30"/>
  <c r="G24" i="30"/>
  <c r="E24" i="30"/>
  <c r="B24" i="30"/>
  <c r="J21" i="30"/>
  <c r="I21" i="30"/>
  <c r="J22" i="30" s="1"/>
  <c r="G21" i="30"/>
  <c r="E21" i="30"/>
  <c r="B21" i="30"/>
  <c r="J20" i="30"/>
  <c r="I20" i="30"/>
  <c r="G20" i="30"/>
  <c r="E20" i="30"/>
  <c r="B20" i="30"/>
  <c r="H27" i="30"/>
  <c r="D27" i="30"/>
  <c r="C27" i="30"/>
  <c r="B27" i="30"/>
  <c r="F27" i="30"/>
  <c r="H22" i="30"/>
  <c r="E22" i="30"/>
  <c r="D22" i="30"/>
  <c r="C22" i="30"/>
  <c r="B22" i="30"/>
  <c r="F22" i="30"/>
  <c r="J15" i="30"/>
  <c r="H15" i="30"/>
  <c r="E15" i="30"/>
  <c r="D15" i="30"/>
  <c r="C15" i="30"/>
  <c r="B15" i="30"/>
  <c r="J10" i="30"/>
  <c r="H10" i="30"/>
  <c r="E10" i="30"/>
  <c r="D10" i="30"/>
  <c r="C10" i="30"/>
  <c r="B10" i="30"/>
  <c r="J14" i="30"/>
  <c r="G14" i="30"/>
  <c r="F14" i="30"/>
  <c r="J13" i="30"/>
  <c r="G13" i="30"/>
  <c r="F13" i="30"/>
  <c r="F15" i="30" s="1"/>
  <c r="J12" i="30"/>
  <c r="G12" i="30"/>
  <c r="F12" i="30"/>
  <c r="J9" i="30"/>
  <c r="G9" i="30"/>
  <c r="F9" i="30"/>
  <c r="J8" i="30"/>
  <c r="G8" i="30"/>
  <c r="F8" i="30"/>
  <c r="G25" i="28"/>
  <c r="G20" i="28"/>
  <c r="J24" i="28"/>
  <c r="I24" i="28"/>
  <c r="G24" i="28"/>
  <c r="E24" i="28"/>
  <c r="B24" i="28"/>
  <c r="J23" i="28"/>
  <c r="I23" i="28"/>
  <c r="G23" i="28"/>
  <c r="E23" i="28"/>
  <c r="B23" i="28"/>
  <c r="J22" i="28"/>
  <c r="I22" i="28"/>
  <c r="G22" i="28"/>
  <c r="E22" i="28"/>
  <c r="B22" i="28"/>
  <c r="J19" i="28"/>
  <c r="I19" i="28"/>
  <c r="G19" i="28"/>
  <c r="E19" i="28"/>
  <c r="B19" i="28"/>
  <c r="B20" i="28" s="1"/>
  <c r="H25" i="28"/>
  <c r="E25" i="28"/>
  <c r="D25" i="28"/>
  <c r="C25" i="28"/>
  <c r="B25" i="28"/>
  <c r="F25" i="28"/>
  <c r="H20" i="28"/>
  <c r="F20" i="28"/>
  <c r="E20" i="28"/>
  <c r="D20" i="28"/>
  <c r="C20" i="28"/>
  <c r="J20" i="28"/>
  <c r="J14" i="28"/>
  <c r="H14" i="28"/>
  <c r="G14" i="28"/>
  <c r="E14" i="28"/>
  <c r="D14" i="28"/>
  <c r="C14" i="28"/>
  <c r="B14" i="28"/>
  <c r="J9" i="28"/>
  <c r="H9" i="28"/>
  <c r="E9" i="28"/>
  <c r="D9" i="28"/>
  <c r="C9" i="28"/>
  <c r="B9" i="28"/>
  <c r="J13" i="28"/>
  <c r="G13" i="28"/>
  <c r="F13" i="28"/>
  <c r="J12" i="28"/>
  <c r="G12" i="28"/>
  <c r="F12" i="28"/>
  <c r="F14" i="28" s="1"/>
  <c r="J11" i="28"/>
  <c r="G11" i="28"/>
  <c r="F11" i="28"/>
  <c r="J8" i="28"/>
  <c r="G8" i="28"/>
  <c r="F8" i="28"/>
  <c r="F9" i="28" s="1"/>
  <c r="G29" i="26"/>
  <c r="G24" i="26"/>
  <c r="J28" i="26"/>
  <c r="J29" i="26" s="1"/>
  <c r="I28" i="26"/>
  <c r="G28" i="26"/>
  <c r="E28" i="26"/>
  <c r="B28" i="26"/>
  <c r="J27" i="26"/>
  <c r="I27" i="26"/>
  <c r="G27" i="26"/>
  <c r="E27" i="26"/>
  <c r="B27" i="26"/>
  <c r="J26" i="26"/>
  <c r="I26" i="26"/>
  <c r="G26" i="26"/>
  <c r="E26" i="26"/>
  <c r="B26" i="26"/>
  <c r="J23" i="26"/>
  <c r="I23" i="26"/>
  <c r="G23" i="26"/>
  <c r="E23" i="26"/>
  <c r="B23" i="26"/>
  <c r="J22" i="26"/>
  <c r="I22" i="26"/>
  <c r="G22" i="26"/>
  <c r="E22" i="26"/>
  <c r="B22" i="26"/>
  <c r="J21" i="26"/>
  <c r="I21" i="26"/>
  <c r="G21" i="26"/>
  <c r="E21" i="26"/>
  <c r="B21" i="26"/>
  <c r="B24" i="26" s="1"/>
  <c r="H29" i="26"/>
  <c r="E29" i="26"/>
  <c r="D29" i="26"/>
  <c r="C29" i="26"/>
  <c r="B29" i="26"/>
  <c r="F29" i="26"/>
  <c r="H24" i="26"/>
  <c r="D24" i="26"/>
  <c r="C24" i="26"/>
  <c r="F24" i="26"/>
  <c r="J16" i="26"/>
  <c r="H16" i="26"/>
  <c r="E16" i="26"/>
  <c r="D16" i="26"/>
  <c r="C16" i="26"/>
  <c r="B16" i="26"/>
  <c r="J11" i="26"/>
  <c r="H11" i="26"/>
  <c r="E11" i="26"/>
  <c r="D11" i="26"/>
  <c r="C11" i="26"/>
  <c r="B11" i="26"/>
  <c r="J15" i="26"/>
  <c r="G15" i="26"/>
  <c r="F15" i="26"/>
  <c r="J14" i="26"/>
  <c r="G14" i="26"/>
  <c r="F14" i="26"/>
  <c r="F16" i="26" s="1"/>
  <c r="J13" i="26"/>
  <c r="G13" i="26"/>
  <c r="F13" i="26"/>
  <c r="J10" i="26"/>
  <c r="G10" i="26"/>
  <c r="F10" i="26"/>
  <c r="J9" i="26"/>
  <c r="G9" i="26"/>
  <c r="F9" i="26"/>
  <c r="J8" i="26"/>
  <c r="G8" i="26"/>
  <c r="F8" i="26"/>
  <c r="G59" i="25"/>
  <c r="G54" i="25"/>
  <c r="J58" i="25"/>
  <c r="I58" i="25"/>
  <c r="G58" i="25"/>
  <c r="E58" i="25"/>
  <c r="B58" i="25"/>
  <c r="J57" i="25"/>
  <c r="I57" i="25"/>
  <c r="G57" i="25"/>
  <c r="E57" i="25"/>
  <c r="B57" i="25"/>
  <c r="J56" i="25"/>
  <c r="I56" i="25"/>
  <c r="G56" i="25"/>
  <c r="E56" i="25"/>
  <c r="B56" i="25"/>
  <c r="J53" i="25"/>
  <c r="I53" i="25"/>
  <c r="G53" i="25"/>
  <c r="E53" i="25"/>
  <c r="B53" i="25"/>
  <c r="J52" i="25"/>
  <c r="I52" i="25"/>
  <c r="G52" i="25"/>
  <c r="E52" i="25"/>
  <c r="B52" i="25"/>
  <c r="J51" i="25"/>
  <c r="I51" i="25"/>
  <c r="G51" i="25"/>
  <c r="E51" i="25"/>
  <c r="B51" i="25"/>
  <c r="J50" i="25"/>
  <c r="I50" i="25"/>
  <c r="G50" i="25"/>
  <c r="E50" i="25"/>
  <c r="B50" i="25"/>
  <c r="J49" i="25"/>
  <c r="I49" i="25"/>
  <c r="G49" i="25"/>
  <c r="E49" i="25"/>
  <c r="B49" i="25"/>
  <c r="J48" i="25"/>
  <c r="I48" i="25"/>
  <c r="G48" i="25"/>
  <c r="E48" i="25"/>
  <c r="B48" i="25"/>
  <c r="J47" i="25"/>
  <c r="I47" i="25"/>
  <c r="G47" i="25"/>
  <c r="E47" i="25"/>
  <c r="B47" i="25"/>
  <c r="J46" i="25"/>
  <c r="I46" i="25"/>
  <c r="G46" i="25"/>
  <c r="E46" i="25"/>
  <c r="B46" i="25"/>
  <c r="J45" i="25"/>
  <c r="I45" i="25"/>
  <c r="G45" i="25"/>
  <c r="E45" i="25"/>
  <c r="B45" i="25"/>
  <c r="J44" i="25"/>
  <c r="I44" i="25"/>
  <c r="G44" i="25"/>
  <c r="E44" i="25"/>
  <c r="B44" i="25"/>
  <c r="J43" i="25"/>
  <c r="I43" i="25"/>
  <c r="G43" i="25"/>
  <c r="E43" i="25"/>
  <c r="B43" i="25"/>
  <c r="J42" i="25"/>
  <c r="I42" i="25"/>
  <c r="G42" i="25"/>
  <c r="E42" i="25"/>
  <c r="B42" i="25"/>
  <c r="J41" i="25"/>
  <c r="I41" i="25"/>
  <c r="G41" i="25"/>
  <c r="E41" i="25"/>
  <c r="B41" i="25"/>
  <c r="J40" i="25"/>
  <c r="I40" i="25"/>
  <c r="G40" i="25"/>
  <c r="E40" i="25"/>
  <c r="B40" i="25"/>
  <c r="J39" i="25"/>
  <c r="I39" i="25"/>
  <c r="G39" i="25"/>
  <c r="E39" i="25"/>
  <c r="B39" i="25"/>
  <c r="J38" i="25"/>
  <c r="I38" i="25"/>
  <c r="G38" i="25"/>
  <c r="E38" i="25"/>
  <c r="B38" i="25"/>
  <c r="J37" i="25"/>
  <c r="I37" i="25"/>
  <c r="G37" i="25"/>
  <c r="E37" i="25"/>
  <c r="B37" i="25"/>
  <c r="J36" i="25"/>
  <c r="I36" i="25"/>
  <c r="G36" i="25"/>
  <c r="E36" i="25"/>
  <c r="B36" i="25"/>
  <c r="B54" i="25" s="1"/>
  <c r="H59" i="25"/>
  <c r="E59" i="25"/>
  <c r="D59" i="25"/>
  <c r="C59" i="25"/>
  <c r="B59" i="25"/>
  <c r="J59" i="25"/>
  <c r="F59" i="25"/>
  <c r="H54" i="25"/>
  <c r="D54" i="25"/>
  <c r="C54" i="25"/>
  <c r="F54" i="25"/>
  <c r="J31" i="25"/>
  <c r="H31" i="25"/>
  <c r="E31" i="25"/>
  <c r="D31" i="25"/>
  <c r="C31" i="25"/>
  <c r="B31" i="25"/>
  <c r="J26" i="25"/>
  <c r="H26" i="25"/>
  <c r="E26" i="25"/>
  <c r="D26" i="25"/>
  <c r="C26" i="25"/>
  <c r="B26" i="25"/>
  <c r="J30" i="25"/>
  <c r="G30" i="25"/>
  <c r="F30" i="25"/>
  <c r="J29" i="25"/>
  <c r="G29" i="25"/>
  <c r="F29" i="25"/>
  <c r="F31" i="25" s="1"/>
  <c r="J28" i="25"/>
  <c r="G28" i="25"/>
  <c r="F28" i="25"/>
  <c r="J25" i="25"/>
  <c r="G25" i="25"/>
  <c r="F25" i="25"/>
  <c r="J24" i="25"/>
  <c r="G24" i="25"/>
  <c r="F24" i="25"/>
  <c r="J23" i="25"/>
  <c r="G23" i="25"/>
  <c r="F23" i="25"/>
  <c r="J22" i="25"/>
  <c r="G22" i="25"/>
  <c r="F22" i="25"/>
  <c r="J21" i="25"/>
  <c r="G21" i="25"/>
  <c r="F21" i="25"/>
  <c r="J20" i="25"/>
  <c r="G20" i="25"/>
  <c r="F20" i="25"/>
  <c r="J19" i="25"/>
  <c r="G19" i="25"/>
  <c r="F19" i="25"/>
  <c r="J18" i="25"/>
  <c r="G18" i="25"/>
  <c r="F18" i="25"/>
  <c r="J17" i="25"/>
  <c r="G17" i="25"/>
  <c r="F17" i="25"/>
  <c r="J16" i="25"/>
  <c r="G16" i="25"/>
  <c r="F16" i="25"/>
  <c r="J15" i="25"/>
  <c r="G15" i="25"/>
  <c r="F15" i="25"/>
  <c r="J14" i="25"/>
  <c r="G14" i="25"/>
  <c r="F14" i="25"/>
  <c r="J13" i="25"/>
  <c r="G13" i="25"/>
  <c r="F13" i="25"/>
  <c r="J12" i="25"/>
  <c r="G12" i="25"/>
  <c r="F12" i="25"/>
  <c r="J11" i="25"/>
  <c r="G11" i="25"/>
  <c r="F11" i="25"/>
  <c r="J10" i="25"/>
  <c r="G10" i="25"/>
  <c r="F10" i="25"/>
  <c r="J9" i="25"/>
  <c r="G9" i="25"/>
  <c r="F9" i="25"/>
  <c r="J8" i="25"/>
  <c r="G8" i="25"/>
  <c r="F8" i="25"/>
  <c r="G31" i="24"/>
  <c r="G26" i="24"/>
  <c r="J30" i="24"/>
  <c r="I30" i="24"/>
  <c r="G30" i="24"/>
  <c r="E30" i="24"/>
  <c r="E31" i="24" s="1"/>
  <c r="B30" i="24"/>
  <c r="J29" i="24"/>
  <c r="I29" i="24"/>
  <c r="G29" i="24"/>
  <c r="E29" i="24"/>
  <c r="B29" i="24"/>
  <c r="J28" i="24"/>
  <c r="I28" i="24"/>
  <c r="G28" i="24"/>
  <c r="E28" i="24"/>
  <c r="B28" i="24"/>
  <c r="B31" i="24" s="1"/>
  <c r="J25" i="24"/>
  <c r="I25" i="24"/>
  <c r="G25" i="24"/>
  <c r="E25" i="24"/>
  <c r="B25" i="24"/>
  <c r="J24" i="24"/>
  <c r="I24" i="24"/>
  <c r="G24" i="24"/>
  <c r="E24" i="24"/>
  <c r="B24" i="24"/>
  <c r="J23" i="24"/>
  <c r="I23" i="24"/>
  <c r="G23" i="24"/>
  <c r="E23" i="24"/>
  <c r="B23" i="24"/>
  <c r="J22" i="24"/>
  <c r="I22" i="24"/>
  <c r="G22" i="24"/>
  <c r="E22" i="24"/>
  <c r="B22" i="24"/>
  <c r="B26" i="24" s="1"/>
  <c r="H31" i="24"/>
  <c r="D31" i="24"/>
  <c r="C31" i="24"/>
  <c r="F31" i="24"/>
  <c r="H26" i="24"/>
  <c r="D26" i="24"/>
  <c r="C26" i="24"/>
  <c r="F26" i="24"/>
  <c r="J17" i="24"/>
  <c r="H17" i="24"/>
  <c r="E17" i="24"/>
  <c r="G17" i="24" s="1"/>
  <c r="D17" i="24"/>
  <c r="C17" i="24"/>
  <c r="B17" i="24"/>
  <c r="J12" i="24"/>
  <c r="H12" i="24"/>
  <c r="E12" i="24"/>
  <c r="D12" i="24"/>
  <c r="C12" i="24"/>
  <c r="B12" i="24"/>
  <c r="J16" i="24"/>
  <c r="G16" i="24"/>
  <c r="F16" i="24"/>
  <c r="J15" i="24"/>
  <c r="G15" i="24"/>
  <c r="F15" i="24"/>
  <c r="F17" i="24" s="1"/>
  <c r="J14" i="24"/>
  <c r="G14" i="24"/>
  <c r="F14" i="24"/>
  <c r="J11" i="24"/>
  <c r="G11" i="24"/>
  <c r="F11" i="24"/>
  <c r="J10" i="24"/>
  <c r="G10" i="24"/>
  <c r="F10" i="24"/>
  <c r="J9" i="24"/>
  <c r="G9" i="24"/>
  <c r="F9" i="24"/>
  <c r="J8" i="24"/>
  <c r="G8" i="24"/>
  <c r="F8" i="24"/>
  <c r="G59" i="23"/>
  <c r="G54" i="23"/>
  <c r="J58" i="23"/>
  <c r="I58" i="23"/>
  <c r="G58" i="23"/>
  <c r="E58" i="23"/>
  <c r="B58" i="23"/>
  <c r="J57" i="23"/>
  <c r="I57" i="23"/>
  <c r="G57" i="23"/>
  <c r="E57" i="23"/>
  <c r="B57" i="23"/>
  <c r="J56" i="23"/>
  <c r="I56" i="23"/>
  <c r="G56" i="23"/>
  <c r="E56" i="23"/>
  <c r="B56" i="23"/>
  <c r="J53" i="23"/>
  <c r="I53" i="23"/>
  <c r="G53" i="23"/>
  <c r="E53" i="23"/>
  <c r="B53" i="23"/>
  <c r="J52" i="23"/>
  <c r="I52" i="23"/>
  <c r="G52" i="23"/>
  <c r="E52" i="23"/>
  <c r="B52" i="23"/>
  <c r="J51" i="23"/>
  <c r="I51" i="23"/>
  <c r="G51" i="23"/>
  <c r="E51" i="23"/>
  <c r="B51" i="23"/>
  <c r="J50" i="23"/>
  <c r="I50" i="23"/>
  <c r="G50" i="23"/>
  <c r="E50" i="23"/>
  <c r="B50" i="23"/>
  <c r="J49" i="23"/>
  <c r="I49" i="23"/>
  <c r="G49" i="23"/>
  <c r="E49" i="23"/>
  <c r="B49" i="23"/>
  <c r="J48" i="23"/>
  <c r="I48" i="23"/>
  <c r="G48" i="23"/>
  <c r="E48" i="23"/>
  <c r="B48" i="23"/>
  <c r="J47" i="23"/>
  <c r="I47" i="23"/>
  <c r="G47" i="23"/>
  <c r="E47" i="23"/>
  <c r="B47" i="23"/>
  <c r="J46" i="23"/>
  <c r="I46" i="23"/>
  <c r="G46" i="23"/>
  <c r="E46" i="23"/>
  <c r="B46" i="23"/>
  <c r="B54" i="23" s="1"/>
  <c r="J45" i="23"/>
  <c r="I45" i="23"/>
  <c r="G45" i="23"/>
  <c r="E45" i="23"/>
  <c r="B45" i="23"/>
  <c r="J44" i="23"/>
  <c r="I44" i="23"/>
  <c r="G44" i="23"/>
  <c r="E44" i="23"/>
  <c r="B44" i="23"/>
  <c r="J43" i="23"/>
  <c r="I43" i="23"/>
  <c r="G43" i="23"/>
  <c r="E43" i="23"/>
  <c r="B43" i="23"/>
  <c r="J42" i="23"/>
  <c r="I42" i="23"/>
  <c r="G42" i="23"/>
  <c r="E42" i="23"/>
  <c r="B42" i="23"/>
  <c r="J41" i="23"/>
  <c r="I41" i="23"/>
  <c r="G41" i="23"/>
  <c r="E41" i="23"/>
  <c r="B41" i="23"/>
  <c r="J40" i="23"/>
  <c r="I40" i="23"/>
  <c r="G40" i="23"/>
  <c r="E40" i="23"/>
  <c r="B40" i="23"/>
  <c r="J39" i="23"/>
  <c r="I39" i="23"/>
  <c r="G39" i="23"/>
  <c r="E39" i="23"/>
  <c r="B39" i="23"/>
  <c r="J38" i="23"/>
  <c r="I38" i="23"/>
  <c r="G38" i="23"/>
  <c r="E38" i="23"/>
  <c r="B38" i="23"/>
  <c r="J37" i="23"/>
  <c r="I37" i="23"/>
  <c r="G37" i="23"/>
  <c r="E37" i="23"/>
  <c r="B37" i="23"/>
  <c r="J36" i="23"/>
  <c r="I36" i="23"/>
  <c r="G36" i="23"/>
  <c r="E36" i="23"/>
  <c r="B36" i="23"/>
  <c r="H59" i="23"/>
  <c r="E59" i="23"/>
  <c r="D59" i="23"/>
  <c r="C59" i="23"/>
  <c r="B59" i="23"/>
  <c r="J59" i="23"/>
  <c r="F59" i="23"/>
  <c r="H54" i="23"/>
  <c r="D54" i="23"/>
  <c r="C54" i="23"/>
  <c r="F54" i="23"/>
  <c r="J31" i="23"/>
  <c r="H31" i="23"/>
  <c r="E31" i="23"/>
  <c r="D31" i="23"/>
  <c r="C31" i="23"/>
  <c r="B31" i="23"/>
  <c r="J26" i="23"/>
  <c r="H26" i="23"/>
  <c r="E26" i="23"/>
  <c r="D26" i="23"/>
  <c r="C26" i="23"/>
  <c r="B26" i="23"/>
  <c r="J30" i="23"/>
  <c r="G30" i="23"/>
  <c r="F30" i="23"/>
  <c r="J29" i="23"/>
  <c r="G29" i="23"/>
  <c r="F29" i="23"/>
  <c r="F31" i="23" s="1"/>
  <c r="J28" i="23"/>
  <c r="G28" i="23"/>
  <c r="F28" i="23"/>
  <c r="J25" i="23"/>
  <c r="G25" i="23"/>
  <c r="F25" i="23"/>
  <c r="J24" i="23"/>
  <c r="G24" i="23"/>
  <c r="F24" i="23"/>
  <c r="J23" i="23"/>
  <c r="G23" i="23"/>
  <c r="F23" i="23"/>
  <c r="J22" i="23"/>
  <c r="G22" i="23"/>
  <c r="F22" i="23"/>
  <c r="J21" i="23"/>
  <c r="G21" i="23"/>
  <c r="F21" i="23"/>
  <c r="J20" i="23"/>
  <c r="G20" i="23"/>
  <c r="F20" i="23"/>
  <c r="J19" i="23"/>
  <c r="G19" i="23"/>
  <c r="F19" i="23"/>
  <c r="J18" i="23"/>
  <c r="G18" i="23"/>
  <c r="F18" i="23"/>
  <c r="J17" i="23"/>
  <c r="G17" i="23"/>
  <c r="F17" i="23"/>
  <c r="J16" i="23"/>
  <c r="G16" i="23"/>
  <c r="F16" i="23"/>
  <c r="J15" i="23"/>
  <c r="G15" i="23"/>
  <c r="F15" i="23"/>
  <c r="J14" i="23"/>
  <c r="G14" i="23"/>
  <c r="F14" i="23"/>
  <c r="J13" i="23"/>
  <c r="G13" i="23"/>
  <c r="F13" i="23"/>
  <c r="J12" i="23"/>
  <c r="G12" i="23"/>
  <c r="F12" i="23"/>
  <c r="J11" i="23"/>
  <c r="G11" i="23"/>
  <c r="F11" i="23"/>
  <c r="J10" i="23"/>
  <c r="G10" i="23"/>
  <c r="F10" i="23"/>
  <c r="J9" i="23"/>
  <c r="G9" i="23"/>
  <c r="F9" i="23"/>
  <c r="J8" i="23"/>
  <c r="G8" i="23"/>
  <c r="F8" i="23"/>
  <c r="G27" i="22"/>
  <c r="G22" i="22"/>
  <c r="J26" i="22"/>
  <c r="I26" i="22"/>
  <c r="G26" i="22"/>
  <c r="E26" i="22"/>
  <c r="B26" i="22"/>
  <c r="J25" i="22"/>
  <c r="I25" i="22"/>
  <c r="G25" i="22"/>
  <c r="E25" i="22"/>
  <c r="B25" i="22"/>
  <c r="J24" i="22"/>
  <c r="I24" i="22"/>
  <c r="G24" i="22"/>
  <c r="E24" i="22"/>
  <c r="B24" i="22"/>
  <c r="J21" i="22"/>
  <c r="I21" i="22"/>
  <c r="G21" i="22"/>
  <c r="E21" i="22"/>
  <c r="B21" i="22"/>
  <c r="J20" i="22"/>
  <c r="I20" i="22"/>
  <c r="G20" i="22"/>
  <c r="E20" i="22"/>
  <c r="B20" i="22"/>
  <c r="H27" i="22"/>
  <c r="E27" i="22"/>
  <c r="D27" i="22"/>
  <c r="C27" i="22"/>
  <c r="B27" i="22"/>
  <c r="F27" i="22"/>
  <c r="H22" i="22"/>
  <c r="E22" i="22"/>
  <c r="D22" i="22"/>
  <c r="C22" i="22"/>
  <c r="B22" i="22"/>
  <c r="F22" i="22"/>
  <c r="J15" i="22"/>
  <c r="H15" i="22"/>
  <c r="E15" i="22"/>
  <c r="D15" i="22"/>
  <c r="C15" i="22"/>
  <c r="B15" i="22"/>
  <c r="J10" i="22"/>
  <c r="H10" i="22"/>
  <c r="F10" i="22"/>
  <c r="E10" i="22"/>
  <c r="D10" i="22"/>
  <c r="C10" i="22"/>
  <c r="B10" i="22"/>
  <c r="J14" i="22"/>
  <c r="G14" i="22"/>
  <c r="F14" i="22"/>
  <c r="J13" i="22"/>
  <c r="G13" i="22"/>
  <c r="F13" i="22"/>
  <c r="F15" i="22" s="1"/>
  <c r="J12" i="22"/>
  <c r="G12" i="22"/>
  <c r="F12" i="22"/>
  <c r="J9" i="22"/>
  <c r="G9" i="22"/>
  <c r="F9" i="22"/>
  <c r="J8" i="22"/>
  <c r="G8" i="22"/>
  <c r="F8" i="22"/>
  <c r="G59" i="21"/>
  <c r="G54" i="21"/>
  <c r="J58" i="21"/>
  <c r="I58" i="21"/>
  <c r="G58" i="21"/>
  <c r="E58" i="21"/>
  <c r="B58" i="21"/>
  <c r="J57" i="21"/>
  <c r="I57" i="21"/>
  <c r="G57" i="21"/>
  <c r="E57" i="21"/>
  <c r="B57" i="21"/>
  <c r="J56" i="21"/>
  <c r="I56" i="21"/>
  <c r="G56" i="21"/>
  <c r="E56" i="21"/>
  <c r="B56" i="21"/>
  <c r="J53" i="21"/>
  <c r="I53" i="21"/>
  <c r="G53" i="21"/>
  <c r="E53" i="21"/>
  <c r="B53" i="21"/>
  <c r="J52" i="21"/>
  <c r="I52" i="21"/>
  <c r="G52" i="21"/>
  <c r="E52" i="21"/>
  <c r="B52" i="21"/>
  <c r="J51" i="21"/>
  <c r="I51" i="21"/>
  <c r="G51" i="21"/>
  <c r="E51" i="21"/>
  <c r="B51" i="21"/>
  <c r="J50" i="21"/>
  <c r="I50" i="21"/>
  <c r="G50" i="21"/>
  <c r="E50" i="21"/>
  <c r="B50" i="21"/>
  <c r="J49" i="21"/>
  <c r="I49" i="21"/>
  <c r="G49" i="21"/>
  <c r="E49" i="21"/>
  <c r="B49" i="21"/>
  <c r="J48" i="21"/>
  <c r="I48" i="21"/>
  <c r="G48" i="21"/>
  <c r="E48" i="21"/>
  <c r="B48" i="21"/>
  <c r="J47" i="21"/>
  <c r="I47" i="21"/>
  <c r="G47" i="21"/>
  <c r="E47" i="21"/>
  <c r="B47" i="21"/>
  <c r="J46" i="21"/>
  <c r="I46" i="21"/>
  <c r="G46" i="21"/>
  <c r="E46" i="21"/>
  <c r="B46" i="21"/>
  <c r="J45" i="21"/>
  <c r="I45" i="21"/>
  <c r="G45" i="21"/>
  <c r="E45" i="21"/>
  <c r="B45" i="21"/>
  <c r="J44" i="21"/>
  <c r="I44" i="21"/>
  <c r="G44" i="21"/>
  <c r="E44" i="21"/>
  <c r="B44" i="21"/>
  <c r="J43" i="21"/>
  <c r="I43" i="21"/>
  <c r="G43" i="21"/>
  <c r="E43" i="21"/>
  <c r="B43" i="21"/>
  <c r="J42" i="21"/>
  <c r="I42" i="21"/>
  <c r="G42" i="21"/>
  <c r="E42" i="21"/>
  <c r="B42" i="21"/>
  <c r="J41" i="21"/>
  <c r="I41" i="21"/>
  <c r="G41" i="21"/>
  <c r="E41" i="21"/>
  <c r="B41" i="21"/>
  <c r="J40" i="21"/>
  <c r="I40" i="21"/>
  <c r="G40" i="21"/>
  <c r="E40" i="21"/>
  <c r="B40" i="21"/>
  <c r="J39" i="21"/>
  <c r="I39" i="21"/>
  <c r="G39" i="21"/>
  <c r="E39" i="21"/>
  <c r="B39" i="21"/>
  <c r="J38" i="21"/>
  <c r="I38" i="21"/>
  <c r="G38" i="21"/>
  <c r="E38" i="21"/>
  <c r="B38" i="21"/>
  <c r="J37" i="21"/>
  <c r="I37" i="21"/>
  <c r="G37" i="21"/>
  <c r="E37" i="21"/>
  <c r="B37" i="21"/>
  <c r="J36" i="21"/>
  <c r="I36" i="21"/>
  <c r="G36" i="21"/>
  <c r="E36" i="21"/>
  <c r="B36" i="21"/>
  <c r="B54" i="21" s="1"/>
  <c r="H59" i="21"/>
  <c r="E59" i="21"/>
  <c r="D59" i="21"/>
  <c r="C59" i="21"/>
  <c r="B59" i="21"/>
  <c r="J59" i="21"/>
  <c r="F59" i="21"/>
  <c r="H54" i="21"/>
  <c r="D54" i="21"/>
  <c r="C54" i="21"/>
  <c r="F54" i="21"/>
  <c r="J31" i="21"/>
  <c r="H31" i="21"/>
  <c r="E31" i="21"/>
  <c r="D31" i="21"/>
  <c r="C31" i="21"/>
  <c r="B31" i="21"/>
  <c r="J26" i="21"/>
  <c r="H26" i="21"/>
  <c r="E26" i="21"/>
  <c r="D26" i="21"/>
  <c r="C26" i="21"/>
  <c r="B26" i="21"/>
  <c r="J30" i="21"/>
  <c r="G30" i="21"/>
  <c r="F30" i="21"/>
  <c r="J29" i="21"/>
  <c r="G29" i="21"/>
  <c r="F29" i="21"/>
  <c r="F31" i="21" s="1"/>
  <c r="J28" i="21"/>
  <c r="G28" i="21"/>
  <c r="F28" i="21"/>
  <c r="J25" i="21"/>
  <c r="G25" i="21"/>
  <c r="F25" i="21"/>
  <c r="J24" i="21"/>
  <c r="G24" i="21"/>
  <c r="F24" i="21"/>
  <c r="J23" i="21"/>
  <c r="G23" i="21"/>
  <c r="F23" i="21"/>
  <c r="J22" i="21"/>
  <c r="G22" i="21"/>
  <c r="F22" i="21"/>
  <c r="J21" i="21"/>
  <c r="G21" i="21"/>
  <c r="F21" i="21"/>
  <c r="J20" i="21"/>
  <c r="G20" i="21"/>
  <c r="F20" i="21"/>
  <c r="J19" i="21"/>
  <c r="G19" i="21"/>
  <c r="F19" i="21"/>
  <c r="J18" i="21"/>
  <c r="G18" i="21"/>
  <c r="F18" i="21"/>
  <c r="J17" i="21"/>
  <c r="G17" i="21"/>
  <c r="F17" i="21"/>
  <c r="J16" i="21"/>
  <c r="G16" i="21"/>
  <c r="F16" i="21"/>
  <c r="J15" i="21"/>
  <c r="G15" i="21"/>
  <c r="F15" i="21"/>
  <c r="J14" i="21"/>
  <c r="G14" i="21"/>
  <c r="F14" i="21"/>
  <c r="J13" i="21"/>
  <c r="G13" i="21"/>
  <c r="F13" i="21"/>
  <c r="J12" i="21"/>
  <c r="G12" i="21"/>
  <c r="F12" i="21"/>
  <c r="J11" i="21"/>
  <c r="G11" i="21"/>
  <c r="F11" i="21"/>
  <c r="J10" i="21"/>
  <c r="G10" i="21"/>
  <c r="F10" i="21"/>
  <c r="J9" i="21"/>
  <c r="G9" i="21"/>
  <c r="F9" i="21"/>
  <c r="J8" i="21"/>
  <c r="G8" i="21"/>
  <c r="F8" i="21"/>
  <c r="G31" i="20"/>
  <c r="G26" i="20"/>
  <c r="J30" i="20"/>
  <c r="I30" i="20"/>
  <c r="G30" i="20"/>
  <c r="E30" i="20"/>
  <c r="B30" i="20"/>
  <c r="J29" i="20"/>
  <c r="I29" i="20"/>
  <c r="G29" i="20"/>
  <c r="E29" i="20"/>
  <c r="B29" i="20"/>
  <c r="J28" i="20"/>
  <c r="I28" i="20"/>
  <c r="G28" i="20"/>
  <c r="E28" i="20"/>
  <c r="B28" i="20"/>
  <c r="J25" i="20"/>
  <c r="I25" i="20"/>
  <c r="G25" i="20"/>
  <c r="E25" i="20"/>
  <c r="B25" i="20"/>
  <c r="J24" i="20"/>
  <c r="I24" i="20"/>
  <c r="G24" i="20"/>
  <c r="E24" i="20"/>
  <c r="E26" i="20" s="1"/>
  <c r="B24" i="20"/>
  <c r="J23" i="20"/>
  <c r="I23" i="20"/>
  <c r="G23" i="20"/>
  <c r="E23" i="20"/>
  <c r="B23" i="20"/>
  <c r="J22" i="20"/>
  <c r="I22" i="20"/>
  <c r="G22" i="20"/>
  <c r="E22" i="20"/>
  <c r="B22" i="20"/>
  <c r="H31" i="20"/>
  <c r="E31" i="20"/>
  <c r="D31" i="20"/>
  <c r="C31" i="20"/>
  <c r="B31" i="20"/>
  <c r="F31" i="20"/>
  <c r="H26" i="20"/>
  <c r="D26" i="20"/>
  <c r="C26" i="20"/>
  <c r="B26" i="20"/>
  <c r="F26" i="20"/>
  <c r="J17" i="20"/>
  <c r="H17" i="20"/>
  <c r="E17" i="20"/>
  <c r="D17" i="20"/>
  <c r="C17" i="20"/>
  <c r="B17" i="20"/>
  <c r="J12" i="20"/>
  <c r="H12" i="20"/>
  <c r="E12" i="20"/>
  <c r="D12" i="20"/>
  <c r="C12" i="20"/>
  <c r="B12" i="20"/>
  <c r="J16" i="20"/>
  <c r="G16" i="20"/>
  <c r="F16" i="20"/>
  <c r="J15" i="20"/>
  <c r="G15" i="20"/>
  <c r="F15" i="20"/>
  <c r="F17" i="20" s="1"/>
  <c r="J14" i="20"/>
  <c r="G14" i="20"/>
  <c r="F14" i="20"/>
  <c r="J11" i="20"/>
  <c r="G11" i="20"/>
  <c r="F11" i="20"/>
  <c r="J10" i="20"/>
  <c r="G10" i="20"/>
  <c r="F10" i="20"/>
  <c r="J9" i="20"/>
  <c r="G9" i="20"/>
  <c r="F9" i="20"/>
  <c r="J8" i="20"/>
  <c r="G8" i="20"/>
  <c r="F8" i="20"/>
  <c r="F12" i="20" s="1"/>
  <c r="G25" i="18"/>
  <c r="G20" i="18"/>
  <c r="J24" i="18"/>
  <c r="I24" i="18"/>
  <c r="G24" i="18"/>
  <c r="E24" i="18"/>
  <c r="B24" i="18"/>
  <c r="J23" i="18"/>
  <c r="I23" i="18"/>
  <c r="G23" i="18"/>
  <c r="E23" i="18"/>
  <c r="B23" i="18"/>
  <c r="J22" i="18"/>
  <c r="I22" i="18"/>
  <c r="G22" i="18"/>
  <c r="E22" i="18"/>
  <c r="B22" i="18"/>
  <c r="J19" i="18"/>
  <c r="I19" i="18"/>
  <c r="G19" i="18"/>
  <c r="E19" i="18"/>
  <c r="B19" i="18"/>
  <c r="B20" i="18" s="1"/>
  <c r="H25" i="18"/>
  <c r="E25" i="18"/>
  <c r="D25" i="18"/>
  <c r="C25" i="18"/>
  <c r="B25" i="18"/>
  <c r="J25" i="18"/>
  <c r="F25" i="18"/>
  <c r="H20" i="18"/>
  <c r="E20" i="18"/>
  <c r="D20" i="18"/>
  <c r="C20" i="18"/>
  <c r="J20" i="18"/>
  <c r="F20" i="18"/>
  <c r="J14" i="18"/>
  <c r="H14" i="18"/>
  <c r="E14" i="18"/>
  <c r="D14" i="18"/>
  <c r="C14" i="18"/>
  <c r="B14" i="18"/>
  <c r="J9" i="18"/>
  <c r="H9" i="18"/>
  <c r="E9" i="18"/>
  <c r="D9" i="18"/>
  <c r="G9" i="18" s="1"/>
  <c r="C9" i="18"/>
  <c r="B9" i="18"/>
  <c r="J13" i="18"/>
  <c r="G13" i="18"/>
  <c r="F13" i="18"/>
  <c r="J12" i="18"/>
  <c r="G12" i="18"/>
  <c r="F12" i="18"/>
  <c r="F14" i="18" s="1"/>
  <c r="J11" i="18"/>
  <c r="G11" i="18"/>
  <c r="F11" i="18"/>
  <c r="J8" i="18"/>
  <c r="G8" i="18"/>
  <c r="F8" i="18"/>
  <c r="F9" i="18" s="1"/>
  <c r="G27" i="16"/>
  <c r="G22" i="16"/>
  <c r="J26" i="16"/>
  <c r="I26" i="16"/>
  <c r="G26" i="16"/>
  <c r="E26" i="16"/>
  <c r="B26" i="16"/>
  <c r="J25" i="16"/>
  <c r="I25" i="16"/>
  <c r="G25" i="16"/>
  <c r="E25" i="16"/>
  <c r="B25" i="16"/>
  <c r="J24" i="16"/>
  <c r="I24" i="16"/>
  <c r="G24" i="16"/>
  <c r="E24" i="16"/>
  <c r="B24" i="16"/>
  <c r="J21" i="16"/>
  <c r="I21" i="16"/>
  <c r="G21" i="16"/>
  <c r="E21" i="16"/>
  <c r="B21" i="16"/>
  <c r="J20" i="16"/>
  <c r="I20" i="16"/>
  <c r="G20" i="16"/>
  <c r="E20" i="16"/>
  <c r="B20" i="16"/>
  <c r="B22" i="16" s="1"/>
  <c r="H27" i="16"/>
  <c r="D27" i="16"/>
  <c r="C27" i="16"/>
  <c r="B27" i="16"/>
  <c r="F27" i="16"/>
  <c r="H22" i="16"/>
  <c r="E22" i="16"/>
  <c r="D22" i="16"/>
  <c r="C22" i="16"/>
  <c r="J22" i="16"/>
  <c r="F22" i="16"/>
  <c r="J15" i="16"/>
  <c r="H15" i="16"/>
  <c r="E15" i="16"/>
  <c r="G15" i="16" s="1"/>
  <c r="D15" i="16"/>
  <c r="C15" i="16"/>
  <c r="B15" i="16"/>
  <c r="J10" i="16"/>
  <c r="H10" i="16"/>
  <c r="E10" i="16"/>
  <c r="D10" i="16"/>
  <c r="C10" i="16"/>
  <c r="B10" i="16"/>
  <c r="J14" i="16"/>
  <c r="G14" i="16"/>
  <c r="F14" i="16"/>
  <c r="J13" i="16"/>
  <c r="G13" i="16"/>
  <c r="F13" i="16"/>
  <c r="F15" i="16" s="1"/>
  <c r="J12" i="16"/>
  <c r="G12" i="16"/>
  <c r="F12" i="16"/>
  <c r="J9" i="16"/>
  <c r="G9" i="16"/>
  <c r="F9" i="16"/>
  <c r="J8" i="16"/>
  <c r="G8" i="16"/>
  <c r="F8" i="16"/>
  <c r="F10" i="16" s="1"/>
  <c r="G57" i="15"/>
  <c r="G52" i="15"/>
  <c r="J56" i="15"/>
  <c r="I56" i="15"/>
  <c r="G56" i="15"/>
  <c r="E56" i="15"/>
  <c r="E57" i="15" s="1"/>
  <c r="B56" i="15"/>
  <c r="J55" i="15"/>
  <c r="I55" i="15"/>
  <c r="G55" i="15"/>
  <c r="E55" i="15"/>
  <c r="B55" i="15"/>
  <c r="J54" i="15"/>
  <c r="I54" i="15"/>
  <c r="G54" i="15"/>
  <c r="E54" i="15"/>
  <c r="B54" i="15"/>
  <c r="J51" i="15"/>
  <c r="I51" i="15"/>
  <c r="G51" i="15"/>
  <c r="E51" i="15"/>
  <c r="B51" i="15"/>
  <c r="J50" i="15"/>
  <c r="I50" i="15"/>
  <c r="G50" i="15"/>
  <c r="E50" i="15"/>
  <c r="B50" i="15"/>
  <c r="J49" i="15"/>
  <c r="I49" i="15"/>
  <c r="G49" i="15"/>
  <c r="E49" i="15"/>
  <c r="B49" i="15"/>
  <c r="J48" i="15"/>
  <c r="I48" i="15"/>
  <c r="G48" i="15"/>
  <c r="E48" i="15"/>
  <c r="B48" i="15"/>
  <c r="J47" i="15"/>
  <c r="I47" i="15"/>
  <c r="G47" i="15"/>
  <c r="E47" i="15"/>
  <c r="B47" i="15"/>
  <c r="J46" i="15"/>
  <c r="I46" i="15"/>
  <c r="G46" i="15"/>
  <c r="E46" i="15"/>
  <c r="B46" i="15"/>
  <c r="J45" i="15"/>
  <c r="I45" i="15"/>
  <c r="G45" i="15"/>
  <c r="E45" i="15"/>
  <c r="B45" i="15"/>
  <c r="J44" i="15"/>
  <c r="I44" i="15"/>
  <c r="G44" i="15"/>
  <c r="E44" i="15"/>
  <c r="B44" i="15"/>
  <c r="J43" i="15"/>
  <c r="I43" i="15"/>
  <c r="G43" i="15"/>
  <c r="E43" i="15"/>
  <c r="B43" i="15"/>
  <c r="J42" i="15"/>
  <c r="I42" i="15"/>
  <c r="G42" i="15"/>
  <c r="E42" i="15"/>
  <c r="B42" i="15"/>
  <c r="J41" i="15"/>
  <c r="I41" i="15"/>
  <c r="G41" i="15"/>
  <c r="E41" i="15"/>
  <c r="B41" i="15"/>
  <c r="J40" i="15"/>
  <c r="I40" i="15"/>
  <c r="G40" i="15"/>
  <c r="E40" i="15"/>
  <c r="B40" i="15"/>
  <c r="J39" i="15"/>
  <c r="I39" i="15"/>
  <c r="G39" i="15"/>
  <c r="E39" i="15"/>
  <c r="B39" i="15"/>
  <c r="J38" i="15"/>
  <c r="I38" i="15"/>
  <c r="G38" i="15"/>
  <c r="E38" i="15"/>
  <c r="B38" i="15"/>
  <c r="J37" i="15"/>
  <c r="I37" i="15"/>
  <c r="G37" i="15"/>
  <c r="E37" i="15"/>
  <c r="B37" i="15"/>
  <c r="J36" i="15"/>
  <c r="I36" i="15"/>
  <c r="G36" i="15"/>
  <c r="E36" i="15"/>
  <c r="B36" i="15"/>
  <c r="J35" i="15"/>
  <c r="I35" i="15"/>
  <c r="G35" i="15"/>
  <c r="E35" i="15"/>
  <c r="B35" i="15"/>
  <c r="H57" i="15"/>
  <c r="D57" i="15"/>
  <c r="C57" i="15"/>
  <c r="B57" i="15"/>
  <c r="F57" i="15"/>
  <c r="H52" i="15"/>
  <c r="D52" i="15"/>
  <c r="C52" i="15"/>
  <c r="F52" i="15"/>
  <c r="J30" i="15"/>
  <c r="H30" i="15"/>
  <c r="E30" i="15"/>
  <c r="G30" i="15" s="1"/>
  <c r="D30" i="15"/>
  <c r="C30" i="15"/>
  <c r="B30" i="15"/>
  <c r="J25" i="15"/>
  <c r="H25" i="15"/>
  <c r="E25" i="15"/>
  <c r="D25" i="15"/>
  <c r="C25" i="15"/>
  <c r="B25" i="15"/>
  <c r="J29" i="15"/>
  <c r="G29" i="15"/>
  <c r="F29" i="15"/>
  <c r="J28" i="15"/>
  <c r="G28" i="15"/>
  <c r="F28" i="15"/>
  <c r="F30" i="15" s="1"/>
  <c r="J27" i="15"/>
  <c r="G27" i="15"/>
  <c r="F27" i="15"/>
  <c r="J24" i="15"/>
  <c r="G24" i="15"/>
  <c r="F24" i="15"/>
  <c r="J23" i="15"/>
  <c r="G23" i="15"/>
  <c r="F23" i="15"/>
  <c r="J22" i="15"/>
  <c r="G22" i="15"/>
  <c r="F22" i="15"/>
  <c r="J21" i="15"/>
  <c r="G21" i="15"/>
  <c r="F21" i="15"/>
  <c r="J20" i="15"/>
  <c r="G20" i="15"/>
  <c r="F20" i="15"/>
  <c r="J19" i="15"/>
  <c r="G19" i="15"/>
  <c r="F19" i="15"/>
  <c r="J18" i="15"/>
  <c r="G18" i="15"/>
  <c r="F18" i="15"/>
  <c r="J17" i="15"/>
  <c r="G17" i="15"/>
  <c r="F17" i="15"/>
  <c r="J16" i="15"/>
  <c r="G16" i="15"/>
  <c r="F16" i="15"/>
  <c r="J15" i="15"/>
  <c r="G15" i="15"/>
  <c r="F15" i="15"/>
  <c r="J14" i="15"/>
  <c r="G14" i="15"/>
  <c r="F14" i="15"/>
  <c r="J13" i="15"/>
  <c r="G13" i="15"/>
  <c r="F13" i="15"/>
  <c r="J12" i="15"/>
  <c r="G12" i="15"/>
  <c r="F12" i="15"/>
  <c r="J11" i="15"/>
  <c r="G11" i="15"/>
  <c r="F11" i="15"/>
  <c r="J10" i="15"/>
  <c r="G10" i="15"/>
  <c r="F10" i="15"/>
  <c r="J9" i="15"/>
  <c r="G9" i="15"/>
  <c r="F9" i="15"/>
  <c r="J8" i="15"/>
  <c r="G8" i="15"/>
  <c r="F8" i="15"/>
  <c r="G29" i="14"/>
  <c r="G24" i="14"/>
  <c r="J28" i="14"/>
  <c r="I28" i="14"/>
  <c r="G28" i="14"/>
  <c r="E28" i="14"/>
  <c r="B28" i="14"/>
  <c r="J27" i="14"/>
  <c r="I27" i="14"/>
  <c r="G27" i="14"/>
  <c r="E27" i="14"/>
  <c r="B27" i="14"/>
  <c r="J26" i="14"/>
  <c r="I26" i="14"/>
  <c r="G26" i="14"/>
  <c r="E26" i="14"/>
  <c r="B26" i="14"/>
  <c r="J23" i="14"/>
  <c r="I23" i="14"/>
  <c r="G23" i="14"/>
  <c r="E23" i="14"/>
  <c r="B23" i="14"/>
  <c r="B24" i="14" s="1"/>
  <c r="J22" i="14"/>
  <c r="I22" i="14"/>
  <c r="G22" i="14"/>
  <c r="E22" i="14"/>
  <c r="E24" i="14" s="1"/>
  <c r="B22" i="14"/>
  <c r="J21" i="14"/>
  <c r="I21" i="14"/>
  <c r="G21" i="14"/>
  <c r="E21" i="14"/>
  <c r="B21" i="14"/>
  <c r="H29" i="14"/>
  <c r="D29" i="14"/>
  <c r="C29" i="14"/>
  <c r="B29" i="14"/>
  <c r="F29" i="14"/>
  <c r="H24" i="14"/>
  <c r="D24" i="14"/>
  <c r="C24" i="14"/>
  <c r="F24" i="14"/>
  <c r="J16" i="14"/>
  <c r="H16" i="14"/>
  <c r="E16" i="14"/>
  <c r="G16" i="14" s="1"/>
  <c r="D16" i="14"/>
  <c r="C16" i="14"/>
  <c r="B16" i="14"/>
  <c r="J11" i="14"/>
  <c r="H11" i="14"/>
  <c r="E11" i="14"/>
  <c r="D11" i="14"/>
  <c r="C11" i="14"/>
  <c r="B11" i="14"/>
  <c r="J15" i="14"/>
  <c r="G15" i="14"/>
  <c r="F15" i="14"/>
  <c r="J14" i="14"/>
  <c r="G14" i="14"/>
  <c r="F14" i="14"/>
  <c r="F16" i="14" s="1"/>
  <c r="J13" i="14"/>
  <c r="G13" i="14"/>
  <c r="F13" i="14"/>
  <c r="J10" i="14"/>
  <c r="G10" i="14"/>
  <c r="F10" i="14"/>
  <c r="J9" i="14"/>
  <c r="G9" i="14"/>
  <c r="F9" i="14"/>
  <c r="J8" i="14"/>
  <c r="G8" i="14"/>
  <c r="F8" i="14"/>
  <c r="G59" i="13"/>
  <c r="G54" i="13"/>
  <c r="J58" i="13"/>
  <c r="I58" i="13"/>
  <c r="G58" i="13"/>
  <c r="E58" i="13"/>
  <c r="B58" i="13"/>
  <c r="J57" i="13"/>
  <c r="I57" i="13"/>
  <c r="G57" i="13"/>
  <c r="E57" i="13"/>
  <c r="B57" i="13"/>
  <c r="J56" i="13"/>
  <c r="I56" i="13"/>
  <c r="G56" i="13"/>
  <c r="E56" i="13"/>
  <c r="B56" i="13"/>
  <c r="J53" i="13"/>
  <c r="I53" i="13"/>
  <c r="G53" i="13"/>
  <c r="E53" i="13"/>
  <c r="B53" i="13"/>
  <c r="J52" i="13"/>
  <c r="I52" i="13"/>
  <c r="G52" i="13"/>
  <c r="E52" i="13"/>
  <c r="B52" i="13"/>
  <c r="J51" i="13"/>
  <c r="I51" i="13"/>
  <c r="G51" i="13"/>
  <c r="E51" i="13"/>
  <c r="B51" i="13"/>
  <c r="J50" i="13"/>
  <c r="I50" i="13"/>
  <c r="G50" i="13"/>
  <c r="E50" i="13"/>
  <c r="B50" i="13"/>
  <c r="J49" i="13"/>
  <c r="I49" i="13"/>
  <c r="G49" i="13"/>
  <c r="E49" i="13"/>
  <c r="B49" i="13"/>
  <c r="J48" i="13"/>
  <c r="I48" i="13"/>
  <c r="G48" i="13"/>
  <c r="E48" i="13"/>
  <c r="B48" i="13"/>
  <c r="J47" i="13"/>
  <c r="I47" i="13"/>
  <c r="G47" i="13"/>
  <c r="E47" i="13"/>
  <c r="B47" i="13"/>
  <c r="J46" i="13"/>
  <c r="I46" i="13"/>
  <c r="G46" i="13"/>
  <c r="E46" i="13"/>
  <c r="B46" i="13"/>
  <c r="J45" i="13"/>
  <c r="I45" i="13"/>
  <c r="G45" i="13"/>
  <c r="E45" i="13"/>
  <c r="B45" i="13"/>
  <c r="J44" i="13"/>
  <c r="I44" i="13"/>
  <c r="G44" i="13"/>
  <c r="E44" i="13"/>
  <c r="B44" i="13"/>
  <c r="J43" i="13"/>
  <c r="I43" i="13"/>
  <c r="G43" i="13"/>
  <c r="E43" i="13"/>
  <c r="B43" i="13"/>
  <c r="J42" i="13"/>
  <c r="I42" i="13"/>
  <c r="G42" i="13"/>
  <c r="E42" i="13"/>
  <c r="B42" i="13"/>
  <c r="J41" i="13"/>
  <c r="I41" i="13"/>
  <c r="G41" i="13"/>
  <c r="E41" i="13"/>
  <c r="B41" i="13"/>
  <c r="J40" i="13"/>
  <c r="I40" i="13"/>
  <c r="G40" i="13"/>
  <c r="E40" i="13"/>
  <c r="B40" i="13"/>
  <c r="J39" i="13"/>
  <c r="I39" i="13"/>
  <c r="G39" i="13"/>
  <c r="E39" i="13"/>
  <c r="B39" i="13"/>
  <c r="J38" i="13"/>
  <c r="I38" i="13"/>
  <c r="G38" i="13"/>
  <c r="E38" i="13"/>
  <c r="B38" i="13"/>
  <c r="J37" i="13"/>
  <c r="I37" i="13"/>
  <c r="G37" i="13"/>
  <c r="E37" i="13"/>
  <c r="B37" i="13"/>
  <c r="J36" i="13"/>
  <c r="I36" i="13"/>
  <c r="G36" i="13"/>
  <c r="E36" i="13"/>
  <c r="B36" i="13"/>
  <c r="H59" i="13"/>
  <c r="E59" i="13"/>
  <c r="D59" i="13"/>
  <c r="C59" i="13"/>
  <c r="B59" i="13"/>
  <c r="J59" i="13"/>
  <c r="F59" i="13"/>
  <c r="H54" i="13"/>
  <c r="D54" i="13"/>
  <c r="C54" i="13"/>
  <c r="F54" i="13"/>
  <c r="J31" i="13"/>
  <c r="H31" i="13"/>
  <c r="E31" i="13"/>
  <c r="G31" i="13" s="1"/>
  <c r="D31" i="13"/>
  <c r="C31" i="13"/>
  <c r="B31" i="13"/>
  <c r="J26" i="13"/>
  <c r="H26" i="13"/>
  <c r="E26" i="13"/>
  <c r="D26" i="13"/>
  <c r="C26" i="13"/>
  <c r="B26" i="13"/>
  <c r="J30" i="13"/>
  <c r="G30" i="13"/>
  <c r="F30" i="13"/>
  <c r="J29" i="13"/>
  <c r="G29" i="13"/>
  <c r="F29" i="13"/>
  <c r="F31" i="13" s="1"/>
  <c r="J28" i="13"/>
  <c r="G28" i="13"/>
  <c r="F28" i="13"/>
  <c r="J25" i="13"/>
  <c r="G25" i="13"/>
  <c r="F25" i="13"/>
  <c r="J24" i="13"/>
  <c r="G24" i="13"/>
  <c r="F24" i="13"/>
  <c r="J23" i="13"/>
  <c r="G23" i="13"/>
  <c r="F23" i="13"/>
  <c r="J22" i="13"/>
  <c r="G22" i="13"/>
  <c r="F22" i="13"/>
  <c r="J21" i="13"/>
  <c r="G21" i="13"/>
  <c r="F21" i="13"/>
  <c r="J20" i="13"/>
  <c r="G20" i="13"/>
  <c r="F20" i="13"/>
  <c r="J19" i="13"/>
  <c r="G19" i="13"/>
  <c r="F19" i="13"/>
  <c r="J18" i="13"/>
  <c r="G18" i="13"/>
  <c r="F18" i="13"/>
  <c r="J17" i="13"/>
  <c r="G17" i="13"/>
  <c r="F17" i="13"/>
  <c r="J16" i="13"/>
  <c r="G16" i="13"/>
  <c r="F16" i="13"/>
  <c r="J15" i="13"/>
  <c r="G15" i="13"/>
  <c r="F15" i="13"/>
  <c r="J14" i="13"/>
  <c r="G14" i="13"/>
  <c r="F14" i="13"/>
  <c r="J13" i="13"/>
  <c r="G13" i="13"/>
  <c r="F13" i="13"/>
  <c r="J12" i="13"/>
  <c r="G12" i="13"/>
  <c r="F12" i="13"/>
  <c r="J11" i="13"/>
  <c r="G11" i="13"/>
  <c r="F11" i="13"/>
  <c r="J10" i="13"/>
  <c r="G10" i="13"/>
  <c r="F10" i="13"/>
  <c r="J9" i="13"/>
  <c r="G9" i="13"/>
  <c r="F9" i="13"/>
  <c r="J8" i="13"/>
  <c r="G8" i="13"/>
  <c r="F8" i="13"/>
  <c r="G33" i="12"/>
  <c r="G28" i="12"/>
  <c r="J32" i="12"/>
  <c r="I32" i="12"/>
  <c r="G32" i="12"/>
  <c r="E32" i="12"/>
  <c r="B32" i="12"/>
  <c r="J31" i="12"/>
  <c r="I31" i="12"/>
  <c r="G31" i="12"/>
  <c r="E31" i="12"/>
  <c r="B31" i="12"/>
  <c r="J30" i="12"/>
  <c r="I30" i="12"/>
  <c r="G30" i="12"/>
  <c r="E30" i="12"/>
  <c r="B30" i="12"/>
  <c r="J27" i="12"/>
  <c r="I27" i="12"/>
  <c r="G27" i="12"/>
  <c r="E27" i="12"/>
  <c r="B27" i="12"/>
  <c r="J26" i="12"/>
  <c r="I26" i="12"/>
  <c r="G26" i="12"/>
  <c r="E26" i="12"/>
  <c r="B26" i="12"/>
  <c r="J25" i="12"/>
  <c r="I25" i="12"/>
  <c r="G25" i="12"/>
  <c r="E25" i="12"/>
  <c r="B25" i="12"/>
  <c r="J24" i="12"/>
  <c r="I24" i="12"/>
  <c r="G24" i="12"/>
  <c r="E24" i="12"/>
  <c r="B24" i="12"/>
  <c r="J23" i="12"/>
  <c r="I23" i="12"/>
  <c r="G23" i="12"/>
  <c r="E23" i="12"/>
  <c r="B23" i="12"/>
  <c r="H33" i="12"/>
  <c r="E33" i="12"/>
  <c r="D33" i="12"/>
  <c r="C33" i="12"/>
  <c r="B33" i="12"/>
  <c r="F33" i="12"/>
  <c r="H28" i="12"/>
  <c r="D28" i="12"/>
  <c r="C28" i="12"/>
  <c r="F28" i="12"/>
  <c r="J18" i="12"/>
  <c r="H18" i="12"/>
  <c r="E18" i="12"/>
  <c r="G18" i="12" s="1"/>
  <c r="D18" i="12"/>
  <c r="C18" i="12"/>
  <c r="B18" i="12"/>
  <c r="J13" i="12"/>
  <c r="H13" i="12"/>
  <c r="E13" i="12"/>
  <c r="D13" i="12"/>
  <c r="C13" i="12"/>
  <c r="B13" i="12"/>
  <c r="J17" i="12"/>
  <c r="G17" i="12"/>
  <c r="F17" i="12"/>
  <c r="J16" i="12"/>
  <c r="G16" i="12"/>
  <c r="F16" i="12"/>
  <c r="F18" i="12" s="1"/>
  <c r="J15" i="12"/>
  <c r="G15" i="12"/>
  <c r="F15" i="12"/>
  <c r="J12" i="12"/>
  <c r="G12" i="12"/>
  <c r="F12" i="12"/>
  <c r="J11" i="12"/>
  <c r="G11" i="12"/>
  <c r="F11" i="12"/>
  <c r="J10" i="12"/>
  <c r="G10" i="12"/>
  <c r="F10" i="12"/>
  <c r="J9" i="12"/>
  <c r="G9" i="12"/>
  <c r="F9" i="12"/>
  <c r="J8" i="12"/>
  <c r="G8" i="12"/>
  <c r="F8" i="12"/>
  <c r="G47" i="11"/>
  <c r="G42" i="11"/>
  <c r="J46" i="11"/>
  <c r="I46" i="11"/>
  <c r="G46" i="11"/>
  <c r="E46" i="11"/>
  <c r="E47" i="11" s="1"/>
  <c r="B46" i="11"/>
  <c r="J45" i="11"/>
  <c r="I45" i="11"/>
  <c r="G45" i="11"/>
  <c r="E45" i="11"/>
  <c r="B45" i="11"/>
  <c r="J44" i="11"/>
  <c r="I44" i="11"/>
  <c r="G44" i="11"/>
  <c r="E44" i="11"/>
  <c r="B44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J36" i="11"/>
  <c r="I36" i="11"/>
  <c r="G36" i="11"/>
  <c r="E36" i="11"/>
  <c r="B36" i="11"/>
  <c r="J35" i="11"/>
  <c r="I35" i="11"/>
  <c r="G35" i="11"/>
  <c r="E35" i="11"/>
  <c r="B35" i="11"/>
  <c r="J34" i="11"/>
  <c r="I34" i="11"/>
  <c r="G34" i="11"/>
  <c r="E34" i="11"/>
  <c r="B34" i="11"/>
  <c r="J33" i="11"/>
  <c r="I33" i="11"/>
  <c r="G33" i="11"/>
  <c r="E33" i="11"/>
  <c r="B33" i="11"/>
  <c r="J32" i="11"/>
  <c r="I32" i="11"/>
  <c r="G32" i="11"/>
  <c r="E32" i="11"/>
  <c r="B32" i="11"/>
  <c r="J31" i="11"/>
  <c r="I31" i="11"/>
  <c r="G31" i="11"/>
  <c r="E31" i="11"/>
  <c r="B31" i="11"/>
  <c r="J30" i="11"/>
  <c r="I30" i="11"/>
  <c r="G30" i="11"/>
  <c r="E30" i="11"/>
  <c r="B30" i="11"/>
  <c r="H47" i="11"/>
  <c r="D47" i="11"/>
  <c r="C47" i="11"/>
  <c r="B47" i="11"/>
  <c r="F47" i="11"/>
  <c r="H42" i="11"/>
  <c r="D42" i="11"/>
  <c r="C42" i="11"/>
  <c r="B42" i="11"/>
  <c r="F42" i="11"/>
  <c r="J25" i="11"/>
  <c r="H25" i="11"/>
  <c r="E25" i="11"/>
  <c r="D25" i="11"/>
  <c r="G25" i="11" s="1"/>
  <c r="C25" i="11"/>
  <c r="B25" i="11"/>
  <c r="J20" i="11"/>
  <c r="H20" i="11"/>
  <c r="E20" i="11"/>
  <c r="D20" i="11"/>
  <c r="C20" i="11"/>
  <c r="B20" i="11"/>
  <c r="J24" i="11"/>
  <c r="G24" i="11"/>
  <c r="F24" i="11"/>
  <c r="J23" i="11"/>
  <c r="G23" i="11"/>
  <c r="F23" i="11"/>
  <c r="F25" i="11" s="1"/>
  <c r="J22" i="11"/>
  <c r="G22" i="11"/>
  <c r="F22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25" i="10"/>
  <c r="G20" i="10"/>
  <c r="J24" i="10"/>
  <c r="I24" i="10"/>
  <c r="G24" i="10"/>
  <c r="E24" i="10"/>
  <c r="E25" i="10" s="1"/>
  <c r="B24" i="10"/>
  <c r="J23" i="10"/>
  <c r="I23" i="10"/>
  <c r="G23" i="10"/>
  <c r="E23" i="10"/>
  <c r="B23" i="10"/>
  <c r="J22" i="10"/>
  <c r="I22" i="10"/>
  <c r="G22" i="10"/>
  <c r="E22" i="10"/>
  <c r="B22" i="10"/>
  <c r="J19" i="10"/>
  <c r="I19" i="10"/>
  <c r="G19" i="10"/>
  <c r="E19" i="10"/>
  <c r="B19" i="10"/>
  <c r="B20" i="10" s="1"/>
  <c r="H25" i="10"/>
  <c r="D25" i="10"/>
  <c r="C25" i="10"/>
  <c r="B25" i="10"/>
  <c r="J25" i="10"/>
  <c r="F25" i="10"/>
  <c r="H20" i="10"/>
  <c r="F20" i="10"/>
  <c r="E20" i="10"/>
  <c r="D20" i="10"/>
  <c r="C20" i="10"/>
  <c r="J20" i="10"/>
  <c r="J14" i="10"/>
  <c r="H14" i="10"/>
  <c r="E14" i="10"/>
  <c r="D14" i="10"/>
  <c r="C14" i="10"/>
  <c r="B14" i="10"/>
  <c r="J9" i="10"/>
  <c r="H9" i="10"/>
  <c r="E9" i="10"/>
  <c r="D9" i="10"/>
  <c r="G9" i="10" s="1"/>
  <c r="C9" i="10"/>
  <c r="B9" i="10"/>
  <c r="J13" i="10"/>
  <c r="G13" i="10"/>
  <c r="F13" i="10"/>
  <c r="J12" i="10"/>
  <c r="G12" i="10"/>
  <c r="F12" i="10"/>
  <c r="F14" i="10" s="1"/>
  <c r="J11" i="10"/>
  <c r="G11" i="10"/>
  <c r="F11" i="10"/>
  <c r="J8" i="10"/>
  <c r="G8" i="10"/>
  <c r="F8" i="10"/>
  <c r="F9" i="10" s="1"/>
  <c r="G31" i="9"/>
  <c r="G26" i="9"/>
  <c r="J30" i="9"/>
  <c r="I30" i="9"/>
  <c r="G30" i="9"/>
  <c r="E30" i="9"/>
  <c r="E31" i="9" s="1"/>
  <c r="B30" i="9"/>
  <c r="J29" i="9"/>
  <c r="I29" i="9"/>
  <c r="G29" i="9"/>
  <c r="E29" i="9"/>
  <c r="B29" i="9"/>
  <c r="B31" i="9" s="1"/>
  <c r="J28" i="9"/>
  <c r="I28" i="9"/>
  <c r="G28" i="9"/>
  <c r="E28" i="9"/>
  <c r="B28" i="9"/>
  <c r="J25" i="9"/>
  <c r="I25" i="9"/>
  <c r="G25" i="9"/>
  <c r="E25" i="9"/>
  <c r="B25" i="9"/>
  <c r="J24" i="9"/>
  <c r="I24" i="9"/>
  <c r="G24" i="9"/>
  <c r="E24" i="9"/>
  <c r="E26" i="9" s="1"/>
  <c r="B24" i="9"/>
  <c r="J23" i="9"/>
  <c r="I23" i="9"/>
  <c r="G23" i="9"/>
  <c r="E23" i="9"/>
  <c r="B23" i="9"/>
  <c r="J22" i="9"/>
  <c r="I22" i="9"/>
  <c r="G22" i="9"/>
  <c r="E22" i="9"/>
  <c r="B22" i="9"/>
  <c r="H31" i="9"/>
  <c r="D31" i="9"/>
  <c r="C31" i="9"/>
  <c r="F31" i="9"/>
  <c r="H26" i="9"/>
  <c r="D26" i="9"/>
  <c r="C26" i="9"/>
  <c r="F26" i="9"/>
  <c r="J17" i="9"/>
  <c r="H17" i="9"/>
  <c r="G17" i="9"/>
  <c r="E17" i="9"/>
  <c r="D17" i="9"/>
  <c r="C17" i="9"/>
  <c r="B17" i="9"/>
  <c r="J12" i="9"/>
  <c r="H12" i="9"/>
  <c r="E12" i="9"/>
  <c r="G12" i="9" s="1"/>
  <c r="D12" i="9"/>
  <c r="C12" i="9"/>
  <c r="B12" i="9"/>
  <c r="J16" i="9"/>
  <c r="G16" i="9"/>
  <c r="F16" i="9"/>
  <c r="J15" i="9"/>
  <c r="G15" i="9"/>
  <c r="F15" i="9"/>
  <c r="F17" i="9" s="1"/>
  <c r="J14" i="9"/>
  <c r="G14" i="9"/>
  <c r="F14" i="9"/>
  <c r="J11" i="9"/>
  <c r="G11" i="9"/>
  <c r="F11" i="9"/>
  <c r="J10" i="9"/>
  <c r="G10" i="9"/>
  <c r="F10" i="9"/>
  <c r="J9" i="9"/>
  <c r="G9" i="9"/>
  <c r="F9" i="9"/>
  <c r="J8" i="9"/>
  <c r="G8" i="9"/>
  <c r="F8" i="9"/>
  <c r="F12" i="9" s="1"/>
  <c r="G25" i="8"/>
  <c r="G20" i="8"/>
  <c r="J24" i="8"/>
  <c r="I24" i="8"/>
  <c r="G24" i="8"/>
  <c r="E24" i="8"/>
  <c r="E25" i="8" s="1"/>
  <c r="B24" i="8"/>
  <c r="J23" i="8"/>
  <c r="I23" i="8"/>
  <c r="G23" i="8"/>
  <c r="E23" i="8"/>
  <c r="B23" i="8"/>
  <c r="J22" i="8"/>
  <c r="I22" i="8"/>
  <c r="G22" i="8"/>
  <c r="E22" i="8"/>
  <c r="B22" i="8"/>
  <c r="J19" i="8"/>
  <c r="I19" i="8"/>
  <c r="G19" i="8"/>
  <c r="E19" i="8"/>
  <c r="B19" i="8"/>
  <c r="H25" i="8"/>
  <c r="D25" i="8"/>
  <c r="C25" i="8"/>
  <c r="B25" i="8"/>
  <c r="F25" i="8"/>
  <c r="H20" i="8"/>
  <c r="F20" i="8"/>
  <c r="E20" i="8"/>
  <c r="D20" i="8"/>
  <c r="C20" i="8"/>
  <c r="B20" i="8"/>
  <c r="J14" i="8"/>
  <c r="H14" i="8"/>
  <c r="E14" i="8"/>
  <c r="G14" i="8" s="1"/>
  <c r="D14" i="8"/>
  <c r="C14" i="8"/>
  <c r="B14" i="8"/>
  <c r="J9" i="8"/>
  <c r="H9" i="8"/>
  <c r="F9" i="8"/>
  <c r="E9" i="8"/>
  <c r="G9" i="8" s="1"/>
  <c r="D9" i="8"/>
  <c r="C9" i="8"/>
  <c r="B9" i="8"/>
  <c r="J13" i="8"/>
  <c r="G13" i="8"/>
  <c r="F13" i="8"/>
  <c r="J12" i="8"/>
  <c r="G12" i="8"/>
  <c r="F12" i="8"/>
  <c r="F14" i="8" s="1"/>
  <c r="J11" i="8"/>
  <c r="G11" i="8"/>
  <c r="F11" i="8"/>
  <c r="J8" i="8"/>
  <c r="G8" i="8"/>
  <c r="F8" i="8"/>
  <c r="G55" i="7"/>
  <c r="G50" i="7"/>
  <c r="J54" i="7"/>
  <c r="I54" i="7"/>
  <c r="G54" i="7"/>
  <c r="E54" i="7"/>
  <c r="B54" i="7"/>
  <c r="J53" i="7"/>
  <c r="I53" i="7"/>
  <c r="G53" i="7"/>
  <c r="E53" i="7"/>
  <c r="B53" i="7"/>
  <c r="J52" i="7"/>
  <c r="I52" i="7"/>
  <c r="G52" i="7"/>
  <c r="E52" i="7"/>
  <c r="B52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J35" i="7"/>
  <c r="I35" i="7"/>
  <c r="G35" i="7"/>
  <c r="E35" i="7"/>
  <c r="B35" i="7"/>
  <c r="J34" i="7"/>
  <c r="I34" i="7"/>
  <c r="G34" i="7"/>
  <c r="E34" i="7"/>
  <c r="B34" i="7"/>
  <c r="H55" i="7"/>
  <c r="E55" i="7"/>
  <c r="D55" i="7"/>
  <c r="C55" i="7"/>
  <c r="B55" i="7"/>
  <c r="J55" i="7"/>
  <c r="F55" i="7"/>
  <c r="H50" i="7"/>
  <c r="D50" i="7"/>
  <c r="C50" i="7"/>
  <c r="F50" i="7"/>
  <c r="J29" i="7"/>
  <c r="H29" i="7"/>
  <c r="E29" i="7"/>
  <c r="D29" i="7"/>
  <c r="G29" i="7" s="1"/>
  <c r="C29" i="7"/>
  <c r="B29" i="7"/>
  <c r="J24" i="7"/>
  <c r="H24" i="7"/>
  <c r="E24" i="7"/>
  <c r="D24" i="7"/>
  <c r="C24" i="7"/>
  <c r="B24" i="7"/>
  <c r="J28" i="7"/>
  <c r="G28" i="7"/>
  <c r="F28" i="7"/>
  <c r="J27" i="7"/>
  <c r="G27" i="7"/>
  <c r="F27" i="7"/>
  <c r="F29" i="7" s="1"/>
  <c r="J26" i="7"/>
  <c r="G26" i="7"/>
  <c r="F26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31" i="6"/>
  <c r="G26" i="6"/>
  <c r="J30" i="6"/>
  <c r="I30" i="6"/>
  <c r="G30" i="6"/>
  <c r="E30" i="6"/>
  <c r="E31" i="6" s="1"/>
  <c r="B30" i="6"/>
  <c r="J29" i="6"/>
  <c r="I29" i="6"/>
  <c r="G29" i="6"/>
  <c r="E29" i="6"/>
  <c r="B29" i="6"/>
  <c r="J28" i="6"/>
  <c r="I28" i="6"/>
  <c r="G28" i="6"/>
  <c r="E28" i="6"/>
  <c r="B28" i="6"/>
  <c r="B31" i="6" s="1"/>
  <c r="J25" i="6"/>
  <c r="I25" i="6"/>
  <c r="G25" i="6"/>
  <c r="E25" i="6"/>
  <c r="B25" i="6"/>
  <c r="J24" i="6"/>
  <c r="I24" i="6"/>
  <c r="G24" i="6"/>
  <c r="E24" i="6"/>
  <c r="B24" i="6"/>
  <c r="J23" i="6"/>
  <c r="I23" i="6"/>
  <c r="G23" i="6"/>
  <c r="E23" i="6"/>
  <c r="B23" i="6"/>
  <c r="J22" i="6"/>
  <c r="I22" i="6"/>
  <c r="G22" i="6"/>
  <c r="E22" i="6"/>
  <c r="B22" i="6"/>
  <c r="B26" i="6" s="1"/>
  <c r="H31" i="6"/>
  <c r="D31" i="6"/>
  <c r="C31" i="6"/>
  <c r="J31" i="6"/>
  <c r="F31" i="6"/>
  <c r="H26" i="6"/>
  <c r="E26" i="6"/>
  <c r="D26" i="6"/>
  <c r="C26" i="6"/>
  <c r="F26" i="6"/>
  <c r="J17" i="6"/>
  <c r="H17" i="6"/>
  <c r="E17" i="6"/>
  <c r="D17" i="6"/>
  <c r="G17" i="6" s="1"/>
  <c r="C17" i="6"/>
  <c r="B17" i="6"/>
  <c r="J12" i="6"/>
  <c r="H12" i="6"/>
  <c r="E12" i="6"/>
  <c r="D12" i="6"/>
  <c r="C12" i="6"/>
  <c r="B12" i="6"/>
  <c r="J16" i="6"/>
  <c r="G16" i="6"/>
  <c r="F16" i="6"/>
  <c r="J15" i="6"/>
  <c r="G15" i="6"/>
  <c r="F15" i="6"/>
  <c r="F17" i="6" s="1"/>
  <c r="J14" i="6"/>
  <c r="G14" i="6"/>
  <c r="F14" i="6"/>
  <c r="J11" i="6"/>
  <c r="G11" i="6"/>
  <c r="F11" i="6"/>
  <c r="J10" i="6"/>
  <c r="G10" i="6"/>
  <c r="F10" i="6"/>
  <c r="J9" i="6"/>
  <c r="G9" i="6"/>
  <c r="F9" i="6"/>
  <c r="J8" i="6"/>
  <c r="G8" i="6"/>
  <c r="F8" i="6"/>
  <c r="G55" i="5"/>
  <c r="G50" i="5"/>
  <c r="J54" i="5"/>
  <c r="J55" i="5" s="1"/>
  <c r="I54" i="5"/>
  <c r="G54" i="5"/>
  <c r="E54" i="5"/>
  <c r="B54" i="5"/>
  <c r="J53" i="5"/>
  <c r="I53" i="5"/>
  <c r="G53" i="5"/>
  <c r="E53" i="5"/>
  <c r="B53" i="5"/>
  <c r="J52" i="5"/>
  <c r="I52" i="5"/>
  <c r="G52" i="5"/>
  <c r="E52" i="5"/>
  <c r="B52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H55" i="5"/>
  <c r="E55" i="5"/>
  <c r="D55" i="5"/>
  <c r="C55" i="5"/>
  <c r="B55" i="5"/>
  <c r="F55" i="5"/>
  <c r="H50" i="5"/>
  <c r="D50" i="5"/>
  <c r="C50" i="5"/>
  <c r="F50" i="5"/>
  <c r="J29" i="5"/>
  <c r="H29" i="5"/>
  <c r="F29" i="5"/>
  <c r="E29" i="5"/>
  <c r="D29" i="5"/>
  <c r="G29" i="5" s="1"/>
  <c r="C29" i="5"/>
  <c r="B29" i="5"/>
  <c r="J24" i="5"/>
  <c r="H24" i="5"/>
  <c r="E24" i="5"/>
  <c r="D24" i="5"/>
  <c r="C24" i="5"/>
  <c r="B24" i="5"/>
  <c r="J28" i="5"/>
  <c r="G28" i="5"/>
  <c r="F28" i="5"/>
  <c r="J27" i="5"/>
  <c r="G27" i="5"/>
  <c r="F27" i="5"/>
  <c r="J26" i="5"/>
  <c r="G26" i="5"/>
  <c r="F26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31" i="4"/>
  <c r="G26" i="4"/>
  <c r="J30" i="4"/>
  <c r="I30" i="4"/>
  <c r="G30" i="4"/>
  <c r="E30" i="4"/>
  <c r="E31" i="4" s="1"/>
  <c r="B30" i="4"/>
  <c r="J29" i="4"/>
  <c r="I29" i="4"/>
  <c r="G29" i="4"/>
  <c r="E29" i="4"/>
  <c r="B29" i="4"/>
  <c r="J28" i="4"/>
  <c r="I28" i="4"/>
  <c r="G28" i="4"/>
  <c r="E28" i="4"/>
  <c r="B28" i="4"/>
  <c r="J25" i="4"/>
  <c r="I25" i="4"/>
  <c r="G25" i="4"/>
  <c r="E25" i="4"/>
  <c r="B25" i="4"/>
  <c r="J24" i="4"/>
  <c r="I24" i="4"/>
  <c r="G24" i="4"/>
  <c r="E24" i="4"/>
  <c r="B24" i="4"/>
  <c r="J23" i="4"/>
  <c r="I23" i="4"/>
  <c r="G23" i="4"/>
  <c r="E23" i="4"/>
  <c r="B23" i="4"/>
  <c r="J22" i="4"/>
  <c r="I22" i="4"/>
  <c r="G22" i="4"/>
  <c r="E22" i="4"/>
  <c r="B22" i="4"/>
  <c r="H31" i="4"/>
  <c r="D31" i="4"/>
  <c r="C31" i="4"/>
  <c r="B31" i="4"/>
  <c r="J31" i="4"/>
  <c r="F31" i="4"/>
  <c r="H26" i="4"/>
  <c r="D26" i="4"/>
  <c r="C26" i="4"/>
  <c r="B26" i="4"/>
  <c r="J26" i="4"/>
  <c r="F26" i="4"/>
  <c r="J17" i="4"/>
  <c r="H17" i="4"/>
  <c r="E17" i="4"/>
  <c r="D17" i="4"/>
  <c r="G17" i="4" s="1"/>
  <c r="C17" i="4"/>
  <c r="B17" i="4"/>
  <c r="J12" i="4"/>
  <c r="H12" i="4"/>
  <c r="E12" i="4"/>
  <c r="D12" i="4"/>
  <c r="G12" i="4" s="1"/>
  <c r="C12" i="4"/>
  <c r="B12" i="4"/>
  <c r="J16" i="4"/>
  <c r="G16" i="4"/>
  <c r="F16" i="4"/>
  <c r="J15" i="4"/>
  <c r="G15" i="4"/>
  <c r="F15" i="4"/>
  <c r="F17" i="4" s="1"/>
  <c r="J14" i="4"/>
  <c r="G14" i="4"/>
  <c r="F14" i="4"/>
  <c r="J11" i="4"/>
  <c r="G11" i="4"/>
  <c r="F11" i="4"/>
  <c r="J10" i="4"/>
  <c r="G10" i="4"/>
  <c r="F10" i="4"/>
  <c r="J9" i="4"/>
  <c r="G9" i="4"/>
  <c r="F9" i="4"/>
  <c r="J8" i="4"/>
  <c r="G8" i="4"/>
  <c r="F8" i="4"/>
  <c r="G57" i="3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G30" i="3" s="1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J25" i="58" l="1"/>
  <c r="G14" i="58"/>
  <c r="G9" i="58"/>
  <c r="J27" i="56"/>
  <c r="J22" i="56"/>
  <c r="G10" i="56"/>
  <c r="F10" i="56"/>
  <c r="E54" i="55"/>
  <c r="J54" i="55"/>
  <c r="G31" i="55"/>
  <c r="G26" i="55"/>
  <c r="F26" i="55"/>
  <c r="E29" i="54"/>
  <c r="J29" i="54"/>
  <c r="E24" i="54"/>
  <c r="J24" i="54"/>
  <c r="B46" i="53"/>
  <c r="J46" i="53"/>
  <c r="E46" i="53"/>
  <c r="G27" i="53"/>
  <c r="G22" i="53"/>
  <c r="F22" i="53"/>
  <c r="J22" i="52"/>
  <c r="G15" i="52"/>
  <c r="G10" i="52"/>
  <c r="F10" i="52"/>
  <c r="J33" i="50"/>
  <c r="E28" i="50"/>
  <c r="J28" i="50"/>
  <c r="G18" i="50"/>
  <c r="G13" i="50"/>
  <c r="F13" i="50"/>
  <c r="E59" i="49"/>
  <c r="B54" i="49"/>
  <c r="E54" i="49"/>
  <c r="J54" i="49"/>
  <c r="G31" i="49"/>
  <c r="G26" i="49"/>
  <c r="F26" i="49"/>
  <c r="E59" i="47"/>
  <c r="E54" i="47"/>
  <c r="B54" i="47"/>
  <c r="J54" i="47"/>
  <c r="G26" i="47"/>
  <c r="F26" i="47"/>
  <c r="J22" i="46"/>
  <c r="E54" i="45"/>
  <c r="B54" i="45"/>
  <c r="J54" i="45"/>
  <c r="G31" i="45"/>
  <c r="G26" i="45"/>
  <c r="F26" i="45"/>
  <c r="J29" i="44"/>
  <c r="J24" i="44"/>
  <c r="G11" i="44"/>
  <c r="F11" i="44"/>
  <c r="J52" i="43"/>
  <c r="E52" i="43"/>
  <c r="B52" i="43"/>
  <c r="G30" i="43"/>
  <c r="G25" i="43"/>
  <c r="F25" i="43"/>
  <c r="B54" i="41"/>
  <c r="E54" i="41"/>
  <c r="J54" i="41"/>
  <c r="G31" i="41"/>
  <c r="G26" i="41"/>
  <c r="F26" i="41"/>
  <c r="E28" i="40"/>
  <c r="J28" i="40"/>
  <c r="G13" i="40"/>
  <c r="F13" i="40"/>
  <c r="E46" i="39"/>
  <c r="J46" i="39"/>
  <c r="B46" i="39"/>
  <c r="G22" i="39"/>
  <c r="F22" i="39"/>
  <c r="E28" i="38"/>
  <c r="J28" i="38"/>
  <c r="G13" i="38"/>
  <c r="F13" i="38"/>
  <c r="J53" i="37"/>
  <c r="E48" i="37"/>
  <c r="J48" i="37"/>
  <c r="G28" i="37"/>
  <c r="G23" i="37"/>
  <c r="F23" i="37"/>
  <c r="G16" i="36"/>
  <c r="E54" i="35"/>
  <c r="J54" i="35"/>
  <c r="G31" i="35"/>
  <c r="G26" i="35"/>
  <c r="F26" i="35"/>
  <c r="J25" i="34"/>
  <c r="G14" i="34"/>
  <c r="G9" i="34"/>
  <c r="B54" i="33"/>
  <c r="J54" i="33"/>
  <c r="E54" i="33"/>
  <c r="G31" i="33"/>
  <c r="G26" i="33"/>
  <c r="F26" i="33"/>
  <c r="B54" i="31"/>
  <c r="E54" i="31"/>
  <c r="J54" i="31"/>
  <c r="G31" i="31"/>
  <c r="G26" i="31"/>
  <c r="F26" i="31"/>
  <c r="J27" i="30"/>
  <c r="E27" i="30"/>
  <c r="G15" i="30"/>
  <c r="G10" i="30"/>
  <c r="F10" i="30"/>
  <c r="J25" i="28"/>
  <c r="G9" i="28"/>
  <c r="E24" i="26"/>
  <c r="J24" i="26"/>
  <c r="G16" i="26"/>
  <c r="G11" i="26"/>
  <c r="F11" i="26"/>
  <c r="E54" i="25"/>
  <c r="J54" i="25"/>
  <c r="G31" i="25"/>
  <c r="G26" i="25"/>
  <c r="F26" i="25"/>
  <c r="J31" i="24"/>
  <c r="J26" i="24"/>
  <c r="E26" i="24"/>
  <c r="G12" i="24"/>
  <c r="F12" i="24"/>
  <c r="J54" i="23"/>
  <c r="E54" i="23"/>
  <c r="G31" i="23"/>
  <c r="G26" i="23"/>
  <c r="F26" i="23"/>
  <c r="J27" i="22"/>
  <c r="J22" i="22"/>
  <c r="G15" i="22"/>
  <c r="G10" i="22"/>
  <c r="J54" i="21"/>
  <c r="E54" i="21"/>
  <c r="G31" i="21"/>
  <c r="G26" i="21"/>
  <c r="F26" i="21"/>
  <c r="J31" i="20"/>
  <c r="J26" i="20"/>
  <c r="G17" i="20"/>
  <c r="G12" i="20"/>
  <c r="G14" i="18"/>
  <c r="J27" i="16"/>
  <c r="E27" i="16"/>
  <c r="G10" i="16"/>
  <c r="J57" i="15"/>
  <c r="E52" i="15"/>
  <c r="J52" i="15"/>
  <c r="B52" i="15"/>
  <c r="G25" i="15"/>
  <c r="F25" i="15"/>
  <c r="E29" i="14"/>
  <c r="J29" i="14"/>
  <c r="J24" i="14"/>
  <c r="G11" i="14"/>
  <c r="F11" i="14"/>
  <c r="B54" i="13"/>
  <c r="E54" i="13"/>
  <c r="J54" i="13"/>
  <c r="G26" i="13"/>
  <c r="F26" i="13"/>
  <c r="J33" i="12"/>
  <c r="E28" i="12"/>
  <c r="B28" i="12"/>
  <c r="J28" i="12"/>
  <c r="G13" i="12"/>
  <c r="F13" i="12"/>
  <c r="J47" i="11"/>
  <c r="J42" i="11"/>
  <c r="E42" i="11"/>
  <c r="G20" i="11"/>
  <c r="F20" i="11"/>
  <c r="G14" i="10"/>
  <c r="J31" i="9"/>
  <c r="J26" i="9"/>
  <c r="B26" i="9"/>
  <c r="J25" i="8"/>
  <c r="J20" i="8"/>
  <c r="E50" i="7"/>
  <c r="B50" i="7"/>
  <c r="J50" i="7"/>
  <c r="G24" i="7"/>
  <c r="F24" i="7"/>
  <c r="J26" i="6"/>
  <c r="F12" i="6"/>
  <c r="G12" i="6"/>
  <c r="E50" i="5"/>
  <c r="B50" i="5"/>
  <c r="J50" i="5"/>
  <c r="G24" i="5"/>
  <c r="F24" i="5"/>
  <c r="E26" i="4"/>
  <c r="F12" i="4"/>
  <c r="J52" i="3"/>
  <c r="B52" i="3"/>
  <c r="E52" i="3"/>
  <c r="G25" i="3"/>
  <c r="F25" i="3"/>
</calcChain>
</file>

<file path=xl/sharedStrings.xml><?xml version="1.0" encoding="utf-8"?>
<sst xmlns="http://schemas.openxmlformats.org/spreadsheetml/2006/main" count="3674" uniqueCount="105">
  <si>
    <t>Form B4:  Inflationary Adjustments</t>
  </si>
  <si>
    <t>Agency: Health and Welfare, Department of</t>
  </si>
  <si>
    <t>Agency Number:  270</t>
  </si>
  <si>
    <t>FY  2025  Request</t>
  </si>
  <si>
    <t>Function: Laboratory Services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</si>
  <si>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</si>
  <si>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</si>
  <si>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</si>
  <si>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</si>
  <si>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</si>
  <si>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</si>
  <si>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</si>
  <si>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</si>
  <si>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</si>
  <si>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</si>
  <si>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</si>
  <si>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</si>
  <si>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</si>
  <si>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</si>
  <si>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</si>
  <si>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</si>
  <si>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</si>
  <si>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</si>
  <si>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</si>
  <si>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</si>
  <si>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</si>
  <si>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</si>
  <si>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</si>
  <si>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</si>
  <si>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</si>
  <si>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</si>
  <si>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</si>
  <si>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</si>
  <si>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</si>
  <si>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</si>
  <si>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</si>
  <si>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</si>
  <si>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</si>
  <si>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</si>
  <si>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</si>
  <si>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</si>
  <si>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</si>
  <si>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</si>
  <si>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</si>
  <si>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</si>
  <si>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</si>
  <si>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</si>
  <si>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</si>
  <si>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</si>
  <si>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</si>
  <si>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</si>
  <si>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</si>
  <si>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</si>
  <si>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</si>
  <si>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</si>
  <si>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</si>
  <si>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</si>
  <si>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</si>
  <si>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</si>
  <si>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</si>
  <si>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</si>
  <si>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</si>
  <si>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</si>
  <si>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</si>
  <si>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</si>
  <si>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</si>
  <si>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</si>
  <si>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</si>
  <si>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</si>
  <si>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</si>
  <si>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Service Integration</t>
  </si>
  <si>
    <t>Awards Contr &amp; Claims</t>
  </si>
  <si>
    <t>Education &amp; Training Assistance</t>
  </si>
  <si>
    <t>Federal Payments To Subgrantees</t>
  </si>
  <si>
    <t>Non Federal Payments To Subgrantees</t>
  </si>
  <si>
    <t>Part B:
Trustee/Benefit
Summary Object</t>
  </si>
  <si>
    <t>Function: Developmental Disab. Council</t>
  </si>
  <si>
    <t>Function: Extended Employment Services</t>
  </si>
  <si>
    <t>Function: Health Care Policy Initiatives</t>
  </si>
  <si>
    <t>Function: Adult Mental Health</t>
  </si>
  <si>
    <t>Miscellaneous Payments As Agent</t>
  </si>
  <si>
    <t>Institutional &amp; Residential Supplies</t>
  </si>
  <si>
    <t>Function: Emergency Medical Services</t>
  </si>
  <si>
    <t>Function: Community Hospitalization</t>
  </si>
  <si>
    <t>Function: Expansion Medicaid Plan</t>
  </si>
  <si>
    <t>Function: Community DD Services</t>
  </si>
  <si>
    <t>Function: Southwest Idaho Treatment Center</t>
  </si>
  <si>
    <t>Function: Children's Mental Health</t>
  </si>
  <si>
    <t>Function: Benefit Payments</t>
  </si>
  <si>
    <t>Function: Coordinated Medicaid Plan</t>
  </si>
  <si>
    <t>Function: State Hospital South</t>
  </si>
  <si>
    <t>Function: Child Welfare</t>
  </si>
  <si>
    <t>Function: State Hospital West</t>
  </si>
  <si>
    <t>Function: Domestic Violence Council</t>
  </si>
  <si>
    <t>Function: Substance Abuse Treatment &amp; Prevention</t>
  </si>
  <si>
    <t>Function: Physical Health Services</t>
  </si>
  <si>
    <t>Function: Self-Reliance Operations</t>
  </si>
  <si>
    <t>Function: Medicaid Admin &amp; Medical Mgmt</t>
  </si>
  <si>
    <t>Function: State Hospital North</t>
  </si>
  <si>
    <t>Function: Licensing and Certification</t>
  </si>
  <si>
    <t>Function: Foster &amp; Assistance Payments</t>
  </si>
  <si>
    <t>Function: Suicide Prevention and Awareness</t>
  </si>
  <si>
    <t>Function: Indirect Support Services</t>
  </si>
  <si>
    <t>Function: Enhanced Medicaid Plan</t>
  </si>
  <si>
    <t>Function: Basic Medicaid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</si>
</sst>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08AE-7106-4FA8-8C65-560CA7880B3F}">
  <dimension ref="A1:J25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733373789.02999997</v>
      </c>
      <c r="C8" s="11">
        <v>742911666.26999998</v>
      </c>
      <c r="D8" s="11">
        <v>821275248.33000004</v>
      </c>
      <c r="E8" s="11">
        <v>871127401.89999998</v>
      </c>
      <c r="F8" s="11">
        <f>E8- D8</f>
        <v>49852153.569999933</v>
      </c>
      <c r="G8" s="14">
        <f>(E8- D8)/D8</f>
        <v>6.0700908339037914E-2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733373789.02999997</v>
      </c>
      <c r="C9" s="24">
        <f>SUM(C8:C8)</f>
        <v>742911666.26999998</v>
      </c>
      <c r="D9" s="24">
        <f>SUM(D8:D8)</f>
        <v>821275248.33000004</v>
      </c>
      <c r="E9" s="24">
        <f>SUM(E8:E8)</f>
        <v>871127401.89999998</v>
      </c>
      <c r="F9" s="24">
        <f>SUM(F8:F8)</f>
        <v>49852153.569999933</v>
      </c>
      <c r="G9" s="25">
        <f>(E9- D9)/D9</f>
        <v>6.0700908339037914E-2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733373789.02999997</v>
      </c>
      <c r="C12" s="18">
        <v>742911666.26999998</v>
      </c>
      <c r="D12" s="18">
        <v>821275248.33000004</v>
      </c>
      <c r="E12" s="18">
        <v>871127401.89999998</v>
      </c>
      <c r="F12" s="18">
        <f>E12- D12</f>
        <v>49852153.569999933</v>
      </c>
      <c r="G12" s="19">
        <f>(E12- D12)/D12</f>
        <v>6.0700908339037914E-2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733373789.02999997</v>
      </c>
      <c r="C14" s="27">
        <f>SUM(C11:C13)</f>
        <v>742911666.26999998</v>
      </c>
      <c r="D14" s="27">
        <f>SUM(D11:D13)</f>
        <v>821275248.33000004</v>
      </c>
      <c r="E14" s="27">
        <f>SUM(E11:E13)</f>
        <v>871127401.89999998</v>
      </c>
      <c r="F14" s="27">
        <f>SUM(F11:F13)</f>
        <v>49852153.569999933</v>
      </c>
      <c r="G14" s="28">
        <f>(E14- D14)/D14</f>
        <v>6.0700908339037914E-2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9D56-B04D-497E-82A2-C5CF4F688CE4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166201.93</v>
      </c>
      <c r="C8" s="11">
        <v>106448.85</v>
      </c>
      <c r="D8" s="11">
        <v>121787.42</v>
      </c>
      <c r="E8" s="11">
        <v>152685.31</v>
      </c>
      <c r="F8" s="11">
        <f>E8- D8</f>
        <v>30897.89</v>
      </c>
      <c r="G8" s="14">
        <f>(E8- D8)/D8</f>
        <v>0.25370346132630117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0</v>
      </c>
      <c r="C9" s="18">
        <v>0</v>
      </c>
      <c r="D9" s="18">
        <v>725</v>
      </c>
      <c r="E9" s="18">
        <v>0</v>
      </c>
      <c r="F9" s="18">
        <f>E9- D9</f>
        <v>-725</v>
      </c>
      <c r="G9" s="19">
        <f>(E9- D9)/D9</f>
        <v>-1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166201.93</v>
      </c>
      <c r="C10" s="24">
        <f>SUM(C8:C9)</f>
        <v>106448.85</v>
      </c>
      <c r="D10" s="24">
        <f>SUM(D8:D9)</f>
        <v>122512.42</v>
      </c>
      <c r="E10" s="24">
        <f>SUM(E8:E9)</f>
        <v>152685.31</v>
      </c>
      <c r="F10" s="24">
        <f>SUM(F8:F9)</f>
        <v>30172.89</v>
      </c>
      <c r="G10" s="25">
        <f>(E10- D10)/D10</f>
        <v>0.24628433590651461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166201.93</v>
      </c>
      <c r="C13" s="18">
        <v>106448.85</v>
      </c>
      <c r="D13" s="18">
        <v>122512.42</v>
      </c>
      <c r="E13" s="18">
        <v>152685.31</v>
      </c>
      <c r="F13" s="18">
        <f>E13- D13</f>
        <v>30172.89</v>
      </c>
      <c r="G13" s="19">
        <f>(E13- D13)/D13</f>
        <v>0.24628433590651461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166201.93</v>
      </c>
      <c r="C15" s="27">
        <f>SUM(C12:C14)</f>
        <v>106448.85</v>
      </c>
      <c r="D15" s="27">
        <f>SUM(D12:D14)</f>
        <v>122512.42</v>
      </c>
      <c r="E15" s="27">
        <f>SUM(E12:E14)</f>
        <v>152685.31</v>
      </c>
      <c r="F15" s="27">
        <f>SUM(F12:F14)</f>
        <v>30172.89</v>
      </c>
      <c r="G15" s="28">
        <f>(E15- D15)/D15</f>
        <v>0.24628433590651461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71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72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CB95-36C8-4C28-90A5-7107CD433C95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686580.4</v>
      </c>
      <c r="C8" s="11">
        <v>684759.4</v>
      </c>
      <c r="D8" s="11">
        <v>662403.81999999995</v>
      </c>
      <c r="E8" s="11">
        <v>661578.56999999995</v>
      </c>
      <c r="F8" s="11">
        <f>E8- D8</f>
        <v>-825.25</v>
      </c>
      <c r="G8" s="14">
        <f>(E8- D8)/D8</f>
        <v>-1.2458412452995818E-3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23501.38</v>
      </c>
      <c r="C9" s="18">
        <v>14252.18</v>
      </c>
      <c r="D9" s="18">
        <v>24598.55</v>
      </c>
      <c r="E9" s="18">
        <v>24476.79</v>
      </c>
      <c r="F9" s="18">
        <f>E9- D9</f>
        <v>-121.7599999999984</v>
      </c>
      <c r="G9" s="19">
        <f>(E9- D9)/D9</f>
        <v>-4.9498852574642975E-3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614778.93000000005</v>
      </c>
      <c r="C10" s="18">
        <v>605620.99</v>
      </c>
      <c r="D10" s="18">
        <v>632736.56000000006</v>
      </c>
      <c r="E10" s="18">
        <v>1081021.24</v>
      </c>
      <c r="F10" s="18">
        <f>E10- D10</f>
        <v>448284.67999999993</v>
      </c>
      <c r="G10" s="19">
        <f>(E10- D10)/D10</f>
        <v>0.70848550303462765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14888322.91</v>
      </c>
      <c r="C11" s="18">
        <v>11744020.02</v>
      </c>
      <c r="D11" s="18">
        <v>8018850.79</v>
      </c>
      <c r="E11" s="18">
        <v>5774666.0099999998</v>
      </c>
      <c r="F11" s="18">
        <f>E11- D11</f>
        <v>-2244184.7800000003</v>
      </c>
      <c r="G11" s="19">
        <f>(E11- D11)/D11</f>
        <v>-0.2798636411589846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17561.91</v>
      </c>
      <c r="C12" s="18">
        <v>147206.29</v>
      </c>
      <c r="D12" s="18">
        <v>102857.22</v>
      </c>
      <c r="E12" s="18">
        <v>99061.63</v>
      </c>
      <c r="F12" s="18">
        <f>E12- D12</f>
        <v>-3795.5899999999965</v>
      </c>
      <c r="G12" s="19">
        <f>(E12- D12)/D12</f>
        <v>-3.6901541768288082E-2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5321.17</v>
      </c>
      <c r="C13" s="18">
        <v>421.65</v>
      </c>
      <c r="D13" s="18">
        <v>1192.9000000000001</v>
      </c>
      <c r="E13" s="18">
        <v>1412.89</v>
      </c>
      <c r="F13" s="18">
        <f>E13- D13</f>
        <v>219.99</v>
      </c>
      <c r="G13" s="19">
        <f>(E13- D13)/D13</f>
        <v>0.18441612876184088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29540620.699999999</v>
      </c>
      <c r="C14" s="18">
        <v>30156329.690000001</v>
      </c>
      <c r="D14" s="18">
        <v>35632165.920000002</v>
      </c>
      <c r="E14" s="18">
        <v>29807494.41</v>
      </c>
      <c r="F14" s="18">
        <f>E14- D14</f>
        <v>-5824671.5100000016</v>
      </c>
      <c r="G14" s="19">
        <f>(E14- D14)/D14</f>
        <v>-0.16346667006090326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91671.73</v>
      </c>
      <c r="C15" s="18">
        <v>1674.93</v>
      </c>
      <c r="D15" s="18">
        <v>36750.300000000003</v>
      </c>
      <c r="E15" s="18">
        <v>58412.76</v>
      </c>
      <c r="F15" s="18">
        <f>E15- D15</f>
        <v>21662.46</v>
      </c>
      <c r="G15" s="19">
        <f>(E15- D15)/D15</f>
        <v>0.58944988204177917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49717.1</v>
      </c>
      <c r="C16" s="18">
        <v>44501.83</v>
      </c>
      <c r="D16" s="18">
        <v>20089.18</v>
      </c>
      <c r="E16" s="18">
        <v>18191.61</v>
      </c>
      <c r="F16" s="18">
        <f>E16- D16</f>
        <v>-1897.5699999999997</v>
      </c>
      <c r="G16" s="19">
        <f>(E16- D16)/D16</f>
        <v>-9.4457314833158931E-2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53289.16</v>
      </c>
      <c r="C17" s="18">
        <v>241.49</v>
      </c>
      <c r="D17" s="18">
        <v>3298.27</v>
      </c>
      <c r="E17" s="18">
        <v>4668.8999999999996</v>
      </c>
      <c r="F17" s="18">
        <f>E17- D17</f>
        <v>1370.6299999999997</v>
      </c>
      <c r="G17" s="19">
        <f>(E17- D17)/D17</f>
        <v>0.41556027857028066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193299.21</v>
      </c>
      <c r="C18" s="18">
        <v>94008.11</v>
      </c>
      <c r="D18" s="18">
        <v>76856.3</v>
      </c>
      <c r="E18" s="18">
        <v>172656.23</v>
      </c>
      <c r="F18" s="18">
        <f>E18- D18</f>
        <v>95799.930000000008</v>
      </c>
      <c r="G18" s="19">
        <f>(E18- D18)/D18</f>
        <v>1.2464811602952524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218.15</v>
      </c>
      <c r="C19" s="18">
        <v>37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0</v>
      </c>
      <c r="C20" s="18">
        <v>0</v>
      </c>
      <c r="D20" s="18">
        <v>0</v>
      </c>
      <c r="E20" s="18">
        <v>72.540000000000006</v>
      </c>
      <c r="F20" s="18">
        <f>E20- D20</f>
        <v>72.540000000000006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10928</v>
      </c>
      <c r="C21" s="18">
        <v>3884.27</v>
      </c>
      <c r="D21" s="18">
        <v>3591.78</v>
      </c>
      <c r="E21" s="18">
        <v>9537.73</v>
      </c>
      <c r="F21" s="18">
        <f>E21- D21</f>
        <v>5945.9499999999989</v>
      </c>
      <c r="G21" s="19">
        <f>(E21- D21)/D21</f>
        <v>1.6554326824025967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27233.52</v>
      </c>
      <c r="C22" s="18">
        <v>27484.3</v>
      </c>
      <c r="D22" s="18">
        <v>29539.26</v>
      </c>
      <c r="E22" s="18">
        <v>26137.69</v>
      </c>
      <c r="F22" s="18">
        <f>E22- D22</f>
        <v>-3401.5699999999997</v>
      </c>
      <c r="G22" s="19">
        <f>(E22- D22)/D22</f>
        <v>-0.11515420494623088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11489.82</v>
      </c>
      <c r="C23" s="18">
        <v>10031.120000000001</v>
      </c>
      <c r="D23" s="18">
        <v>9791.82</v>
      </c>
      <c r="E23" s="18">
        <v>10108.68</v>
      </c>
      <c r="F23" s="18">
        <f>E23- D23</f>
        <v>316.86000000000058</v>
      </c>
      <c r="G23" s="19">
        <f>(E23- D23)/D23</f>
        <v>3.2359663474206081E-2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459672.68</v>
      </c>
      <c r="C24" s="18">
        <v>1737320.56</v>
      </c>
      <c r="D24" s="18">
        <v>443318.56</v>
      </c>
      <c r="E24" s="18">
        <v>456191.31</v>
      </c>
      <c r="F24" s="18">
        <f>E24- D24</f>
        <v>12872.75</v>
      </c>
      <c r="G24" s="19">
        <f>(E24- D24)/D24</f>
        <v>2.9037245812582265E-2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66531</v>
      </c>
      <c r="C25" s="18">
        <v>3660</v>
      </c>
      <c r="D25" s="18">
        <v>39351.49</v>
      </c>
      <c r="E25" s="18">
        <v>21937.5</v>
      </c>
      <c r="F25" s="18">
        <f>E25- D25</f>
        <v>-17413.989999999998</v>
      </c>
      <c r="G25" s="19">
        <f>(E25- D25)/D25</f>
        <v>-0.44252428561154861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46740737.769999996</v>
      </c>
      <c r="C26" s="24">
        <f>SUM(C8:C25)</f>
        <v>45275453.829999998</v>
      </c>
      <c r="D26" s="24">
        <f>SUM(D8:D25)</f>
        <v>45737392.720000006</v>
      </c>
      <c r="E26" s="24">
        <f>SUM(E8:E25)</f>
        <v>38227626.489999987</v>
      </c>
      <c r="F26" s="24">
        <f>SUM(F8:F25)</f>
        <v>-7509766.2300000032</v>
      </c>
      <c r="G26" s="25">
        <f>(E26- D26)/D26</f>
        <v>-0.1641931422714473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46574837.770000003</v>
      </c>
      <c r="C29" s="18">
        <v>45133153.829999998</v>
      </c>
      <c r="D29" s="18">
        <v>45595092.719999999</v>
      </c>
      <c r="E29" s="18">
        <v>38085326.490000002</v>
      </c>
      <c r="F29" s="18">
        <f>E29- D29</f>
        <v>-7509766.2299999967</v>
      </c>
      <c r="G29" s="19">
        <f>(E29- D29)/D29</f>
        <v>-0.16470558084216561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46574837.770000003</v>
      </c>
      <c r="C31" s="27">
        <f>SUM(C28:C30)</f>
        <v>45133153.829999998</v>
      </c>
      <c r="D31" s="27">
        <f>SUM(D28:D30)</f>
        <v>45595092.719999999</v>
      </c>
      <c r="E31" s="27">
        <f>SUM(E28:E30)</f>
        <v>38085326.490000002</v>
      </c>
      <c r="F31" s="27">
        <f>SUM(F28:F30)</f>
        <v>-7509766.2299999967</v>
      </c>
      <c r="G31" s="28">
        <f>(E31- D31)/D31</f>
        <v>-0.16470558084216561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E96E-DF0C-4AE8-A7EE-96EF0C3F2369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406286.23</v>
      </c>
      <c r="C8" s="11">
        <v>3936308.1</v>
      </c>
      <c r="D8" s="11">
        <v>3395152.61</v>
      </c>
      <c r="E8" s="11">
        <v>19640794.289999999</v>
      </c>
      <c r="F8" s="11">
        <f>E8- D8</f>
        <v>16245641.68</v>
      </c>
      <c r="G8" s="14">
        <f>(E8- D8)/D8</f>
        <v>4.7849518257737467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149.76</v>
      </c>
      <c r="C9" s="18">
        <v>0</v>
      </c>
      <c r="D9" s="18">
        <v>181.35</v>
      </c>
      <c r="E9" s="18">
        <v>7342.5</v>
      </c>
      <c r="F9" s="18">
        <f>E9- D9</f>
        <v>7161.15</v>
      </c>
      <c r="G9" s="19">
        <f>(E9- D9)/D9</f>
        <v>39.488006617038877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988023.17</v>
      </c>
      <c r="C10" s="18">
        <v>1694293.01</v>
      </c>
      <c r="D10" s="18">
        <v>715805.19</v>
      </c>
      <c r="E10" s="18">
        <v>155000</v>
      </c>
      <c r="F10" s="18">
        <f>E10- D10</f>
        <v>-560805.18999999994</v>
      </c>
      <c r="G10" s="19">
        <f>(E10- D10)/D10</f>
        <v>-0.78346063682494393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1394459.1600000001</v>
      </c>
      <c r="C11" s="24">
        <f>SUM(C8:C10)</f>
        <v>5630601.1100000003</v>
      </c>
      <c r="D11" s="24">
        <f>SUM(D8:D10)</f>
        <v>4111139.15</v>
      </c>
      <c r="E11" s="24">
        <f>SUM(E8:E10)</f>
        <v>19803136.789999999</v>
      </c>
      <c r="F11" s="24">
        <f>SUM(F8:F10)</f>
        <v>15691997.640000001</v>
      </c>
      <c r="G11" s="25">
        <f>(E11- D11)/D11</f>
        <v>3.8169463663130934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1394459.16</v>
      </c>
      <c r="C14" s="18">
        <v>5630601.1100000003</v>
      </c>
      <c r="D14" s="18">
        <v>4111139.15</v>
      </c>
      <c r="E14" s="18">
        <v>19803136.789999999</v>
      </c>
      <c r="F14" s="18">
        <f>E14- D14</f>
        <v>15691997.639999999</v>
      </c>
      <c r="G14" s="19">
        <f>(E14- D14)/D14</f>
        <v>3.8169463663130934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1394459.16</v>
      </c>
      <c r="C16" s="27">
        <f>SUM(C13:C15)</f>
        <v>5630601.1100000003</v>
      </c>
      <c r="D16" s="27">
        <f>SUM(D13:D15)</f>
        <v>4111139.15</v>
      </c>
      <c r="E16" s="27">
        <f>SUM(E13:E15)</f>
        <v>19803136.789999999</v>
      </c>
      <c r="F16" s="27">
        <f>SUM(F13:F15)</f>
        <v>15691997.639999999</v>
      </c>
      <c r="G16" s="28">
        <f>(E16- D16)/D16</f>
        <v>3.8169463663130934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75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72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73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1660-C18C-421A-B3DD-A3E2EC84F7BE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1959644.03</v>
      </c>
      <c r="C8" s="11">
        <v>2413415.83</v>
      </c>
      <c r="D8" s="11">
        <v>2021304.05</v>
      </c>
      <c r="E8" s="11">
        <v>2067600.1</v>
      </c>
      <c r="F8" s="11">
        <f>E8- D8</f>
        <v>46296.050000000047</v>
      </c>
      <c r="G8" s="14">
        <f>(E8- D8)/D8</f>
        <v>2.2904050481668034E-2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47557.46</v>
      </c>
      <c r="C9" s="18">
        <v>24593.7</v>
      </c>
      <c r="D9" s="18">
        <v>64172.54</v>
      </c>
      <c r="E9" s="18">
        <v>48384.54</v>
      </c>
      <c r="F9" s="18">
        <f>E9- D9</f>
        <v>-15788</v>
      </c>
      <c r="G9" s="19">
        <f>(E9- D9)/D9</f>
        <v>-0.24602423404153864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199004.66</v>
      </c>
      <c r="C10" s="18">
        <v>330741.15000000002</v>
      </c>
      <c r="D10" s="18">
        <v>401600.91</v>
      </c>
      <c r="E10" s="18">
        <v>28431010.710000001</v>
      </c>
      <c r="F10" s="18">
        <f>E10- D10</f>
        <v>28029409.800000001</v>
      </c>
      <c r="G10" s="19">
        <f>(E10- D10)/D10</f>
        <v>69.79418896237064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4774000.3499999996</v>
      </c>
      <c r="C11" s="18">
        <v>5063341.43</v>
      </c>
      <c r="D11" s="18">
        <v>5569067.9400000004</v>
      </c>
      <c r="E11" s="18">
        <v>5007772.91</v>
      </c>
      <c r="F11" s="18">
        <f>E11- D11</f>
        <v>-561295.03000000026</v>
      </c>
      <c r="G11" s="19">
        <f>(E11- D11)/D11</f>
        <v>-0.10078796596616851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4319506.49</v>
      </c>
      <c r="C12" s="18">
        <v>3569379.75</v>
      </c>
      <c r="D12" s="18">
        <v>3926948.06</v>
      </c>
      <c r="E12" s="18">
        <v>4336201.6100000003</v>
      </c>
      <c r="F12" s="18">
        <f>E12- D12</f>
        <v>409253.55000000028</v>
      </c>
      <c r="G12" s="19">
        <f>(E12- D12)/D12</f>
        <v>0.10421669544567398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446193.37</v>
      </c>
      <c r="C13" s="18">
        <v>331917.93</v>
      </c>
      <c r="D13" s="18">
        <v>117862.64</v>
      </c>
      <c r="E13" s="18">
        <v>24247.5</v>
      </c>
      <c r="F13" s="18">
        <f>E13- D13</f>
        <v>-93615.14</v>
      </c>
      <c r="G13" s="19">
        <f>(E13- D13)/D13</f>
        <v>-0.79427323195882937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9362886.0700000003</v>
      </c>
      <c r="C14" s="18">
        <v>7420208.3399999999</v>
      </c>
      <c r="D14" s="18">
        <v>5976357.7300000004</v>
      </c>
      <c r="E14" s="18">
        <v>6709404.3399999999</v>
      </c>
      <c r="F14" s="18">
        <f>E14- D14</f>
        <v>733046.6099999994</v>
      </c>
      <c r="G14" s="19">
        <f>(E14- D14)/D14</f>
        <v>0.12265775295214788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100937.47</v>
      </c>
      <c r="C15" s="18">
        <v>2608.38</v>
      </c>
      <c r="D15" s="18">
        <v>31565.23</v>
      </c>
      <c r="E15" s="18">
        <v>102748.63</v>
      </c>
      <c r="F15" s="18">
        <f>E15- D15</f>
        <v>71183.400000000009</v>
      </c>
      <c r="G15" s="19">
        <f>(E15- D15)/D15</f>
        <v>2.2551205867975619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194571.72</v>
      </c>
      <c r="C16" s="18">
        <v>75065.929999999993</v>
      </c>
      <c r="D16" s="18">
        <v>75200.179999999993</v>
      </c>
      <c r="E16" s="18">
        <v>88165.86</v>
      </c>
      <c r="F16" s="18">
        <f>E16- D16</f>
        <v>12965.680000000008</v>
      </c>
      <c r="G16" s="19">
        <f>(E16- D16)/D16</f>
        <v>0.17241554475002599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26211.88</v>
      </c>
      <c r="C17" s="18">
        <v>2107.89</v>
      </c>
      <c r="D17" s="18">
        <v>11745.9</v>
      </c>
      <c r="E17" s="18">
        <v>18344.240000000002</v>
      </c>
      <c r="F17" s="18">
        <f>E17- D17</f>
        <v>6598.340000000002</v>
      </c>
      <c r="G17" s="19">
        <f>(E17- D17)/D17</f>
        <v>0.56175686835406413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882033.48</v>
      </c>
      <c r="C18" s="18">
        <v>1134605.8500000001</v>
      </c>
      <c r="D18" s="18">
        <v>611286.91</v>
      </c>
      <c r="E18" s="18">
        <v>604168.18999999994</v>
      </c>
      <c r="F18" s="18">
        <f>E18- D18</f>
        <v>-7118.7200000000885</v>
      </c>
      <c r="G18" s="19">
        <f>(E18- D18)/D18</f>
        <v>-1.1645464484099763E-2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4245.1499999999996</v>
      </c>
      <c r="C19" s="18">
        <v>1072.98</v>
      </c>
      <c r="D19" s="18">
        <v>578.76</v>
      </c>
      <c r="E19" s="18">
        <v>135.11000000000001</v>
      </c>
      <c r="F19" s="18">
        <f>E19- D19</f>
        <v>-443.65</v>
      </c>
      <c r="G19" s="19">
        <f>(E19- D19)/D19</f>
        <v>-0.76655262976017691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1720.2</v>
      </c>
      <c r="C20" s="18">
        <v>692.38</v>
      </c>
      <c r="D20" s="18">
        <v>6580.31</v>
      </c>
      <c r="E20" s="18">
        <v>1228.53</v>
      </c>
      <c r="F20" s="18">
        <f>E20- D20</f>
        <v>-5351.7800000000007</v>
      </c>
      <c r="G20" s="19">
        <f>(E20- D20)/D20</f>
        <v>-0.81330210886721144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131477.34</v>
      </c>
      <c r="C21" s="18">
        <v>131503.56</v>
      </c>
      <c r="D21" s="18">
        <v>138961.73000000001</v>
      </c>
      <c r="E21" s="18">
        <v>132523.16</v>
      </c>
      <c r="F21" s="18">
        <f>E21- D21</f>
        <v>-6438.570000000007</v>
      </c>
      <c r="G21" s="19">
        <f>(E21- D21)/D21</f>
        <v>-4.6333404168183615E-2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65760.83</v>
      </c>
      <c r="C22" s="18">
        <v>57976.52</v>
      </c>
      <c r="D22" s="18">
        <v>56945.32</v>
      </c>
      <c r="E22" s="18">
        <v>57427.35</v>
      </c>
      <c r="F22" s="18">
        <f>E22- D22</f>
        <v>482.02999999999884</v>
      </c>
      <c r="G22" s="19">
        <f>(E22- D22)/D22</f>
        <v>8.4647869219103312E-3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2420137.9500000002</v>
      </c>
      <c r="C23" s="18">
        <v>2792335.34</v>
      </c>
      <c r="D23" s="18">
        <v>2452513.61</v>
      </c>
      <c r="E23" s="18">
        <v>2452736.2999999998</v>
      </c>
      <c r="F23" s="18">
        <f>E23- D23</f>
        <v>222.68999999994412</v>
      </c>
      <c r="G23" s="19">
        <f>(E23- D23)/D23</f>
        <v>9.0800719348482688E-5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621058.93000000005</v>
      </c>
      <c r="C24" s="18">
        <v>629698.29</v>
      </c>
      <c r="D24" s="18">
        <v>640570.16</v>
      </c>
      <c r="E24" s="18">
        <v>533067.12</v>
      </c>
      <c r="F24" s="18">
        <f>E24- D24</f>
        <v>-107503.04000000004</v>
      </c>
      <c r="G24" s="19">
        <f>(E24- D24)/D24</f>
        <v>-0.16782398980308422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25556947.379999992</v>
      </c>
      <c r="C25" s="24">
        <f>SUM(C8:C24)</f>
        <v>23981265.249999996</v>
      </c>
      <c r="D25" s="24">
        <f>SUM(D8:D24)</f>
        <v>22103261.98</v>
      </c>
      <c r="E25" s="24">
        <f>SUM(E8:E24)</f>
        <v>50615166.200000003</v>
      </c>
      <c r="F25" s="24">
        <f>SUM(F8:F24)</f>
        <v>28511904.220000003</v>
      </c>
      <c r="G25" s="25">
        <f>(E25- D25)/D25</f>
        <v>1.2899410162083236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25556947.379999999</v>
      </c>
      <c r="C28" s="18">
        <v>23981265.25</v>
      </c>
      <c r="D28" s="18">
        <v>22103261.98</v>
      </c>
      <c r="E28" s="18">
        <v>50615166.200000003</v>
      </c>
      <c r="F28" s="18">
        <f>E28- D28</f>
        <v>28511904.220000003</v>
      </c>
      <c r="G28" s="19">
        <f>(E28- D28)/D28</f>
        <v>1.2899410162083236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25556947.379999999</v>
      </c>
      <c r="C30" s="27">
        <f>SUM(C27:C29)</f>
        <v>23981265.25</v>
      </c>
      <c r="D30" s="27">
        <f>SUM(D27:D29)</f>
        <v>22103261.98</v>
      </c>
      <c r="E30" s="27">
        <f>SUM(E27:E29)</f>
        <v>50615166.200000003</v>
      </c>
      <c r="F30" s="27">
        <f>SUM(F27:F29)</f>
        <v>28511904.220000003</v>
      </c>
      <c r="G30" s="28">
        <f>(E30- D30)/D30</f>
        <v>1.2899410162083236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6442-0B15-4997-AE41-610D50A1A168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105273.34</v>
      </c>
      <c r="C8" s="11">
        <v>126550.03</v>
      </c>
      <c r="D8" s="11">
        <v>184049.19</v>
      </c>
      <c r="E8" s="11">
        <v>144062.31</v>
      </c>
      <c r="F8" s="11">
        <f>E8- D8</f>
        <v>-39986.880000000005</v>
      </c>
      <c r="G8" s="14">
        <f>(E8- D8)/D8</f>
        <v>-0.21726191786011123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145549.31</v>
      </c>
      <c r="C9" s="18">
        <v>266345.21000000002</v>
      </c>
      <c r="D9" s="18">
        <v>241303.48</v>
      </c>
      <c r="E9" s="18">
        <v>167600.5</v>
      </c>
      <c r="F9" s="18">
        <f>E9- D9</f>
        <v>-73702.98000000001</v>
      </c>
      <c r="G9" s="19">
        <f>(E9- D9)/D9</f>
        <v>-0.30543687144503678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531116.86</v>
      </c>
      <c r="C10" s="18">
        <v>2765871.37</v>
      </c>
      <c r="D10" s="18">
        <v>-1108963.3600000001</v>
      </c>
      <c r="E10" s="18">
        <v>979092.36</v>
      </c>
      <c r="F10" s="18">
        <f>E10- D10</f>
        <v>2088055.7200000002</v>
      </c>
      <c r="G10" s="19">
        <f>(E10- D10)/D10</f>
        <v>-1.8828897286561388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8410724.4299999997</v>
      </c>
      <c r="C11" s="18">
        <v>14711272.300000001</v>
      </c>
      <c r="D11" s="18">
        <v>24635296.760000002</v>
      </c>
      <c r="E11" s="18">
        <v>23438660.32</v>
      </c>
      <c r="F11" s="18">
        <f>E11- D11</f>
        <v>-1196636.4400000013</v>
      </c>
      <c r="G11" s="19">
        <f>(E11- D11)/D11</f>
        <v>-4.8574062316268249E-2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707038.23</v>
      </c>
      <c r="C12" s="18">
        <v>914658.19</v>
      </c>
      <c r="D12" s="18">
        <v>1074554.6100000001</v>
      </c>
      <c r="E12" s="18">
        <v>2778880.64</v>
      </c>
      <c r="F12" s="18">
        <f>E12- D12</f>
        <v>1704326.03</v>
      </c>
      <c r="G12" s="19">
        <f>(E12- D12)/D12</f>
        <v>1.5860767001874385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160421.81</v>
      </c>
      <c r="C13" s="18">
        <v>133992.92000000001</v>
      </c>
      <c r="D13" s="18">
        <v>266498.33</v>
      </c>
      <c r="E13" s="18">
        <v>267632.65000000002</v>
      </c>
      <c r="F13" s="18">
        <f>E13- D13</f>
        <v>1134.320000000007</v>
      </c>
      <c r="G13" s="19">
        <f>(E13- D13)/D13</f>
        <v>4.2563868974338677E-3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1597048.95</v>
      </c>
      <c r="C14" s="18">
        <v>1840237.36</v>
      </c>
      <c r="D14" s="18">
        <v>840720.59</v>
      </c>
      <c r="E14" s="18">
        <v>1585807.31</v>
      </c>
      <c r="F14" s="18">
        <f>E14- D14</f>
        <v>745086.72000000009</v>
      </c>
      <c r="G14" s="19">
        <f>(E14- D14)/D14</f>
        <v>0.88624773659938572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202814.98</v>
      </c>
      <c r="C15" s="18">
        <v>1458.71</v>
      </c>
      <c r="D15" s="18">
        <v>79199.02</v>
      </c>
      <c r="E15" s="18">
        <v>273196.14</v>
      </c>
      <c r="F15" s="18">
        <f>E15- D15</f>
        <v>193997.12</v>
      </c>
      <c r="G15" s="19">
        <f>(E15- D15)/D15</f>
        <v>2.4494888951908749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295252.36</v>
      </c>
      <c r="C16" s="18">
        <v>385295.55</v>
      </c>
      <c r="D16" s="18">
        <v>176817.45</v>
      </c>
      <c r="E16" s="18">
        <v>268156.24</v>
      </c>
      <c r="F16" s="18">
        <f>E16- D16</f>
        <v>91338.789999999979</v>
      </c>
      <c r="G16" s="19">
        <f>(E16- D16)/D16</f>
        <v>0.51657113028154167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12272.59</v>
      </c>
      <c r="C17" s="18">
        <v>1534.3</v>
      </c>
      <c r="D17" s="18">
        <v>5129.96</v>
      </c>
      <c r="E17" s="18">
        <v>15333.84</v>
      </c>
      <c r="F17" s="18">
        <f>E17- D17</f>
        <v>10203.880000000001</v>
      </c>
      <c r="G17" s="19">
        <f>(E17- D17)/D17</f>
        <v>1.9890759382139434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309608.27</v>
      </c>
      <c r="C18" s="18">
        <v>212326.96</v>
      </c>
      <c r="D18" s="18">
        <v>266416.40999999997</v>
      </c>
      <c r="E18" s="18">
        <v>228157.77</v>
      </c>
      <c r="F18" s="18">
        <f>E18- D18</f>
        <v>-38258.639999999985</v>
      </c>
      <c r="G18" s="19">
        <f>(E18- D18)/D18</f>
        <v>-0.14360466759536317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4157.8</v>
      </c>
      <c r="C19" s="18">
        <v>4779.76</v>
      </c>
      <c r="D19" s="18">
        <v>3353.83</v>
      </c>
      <c r="E19" s="18">
        <v>1188.29</v>
      </c>
      <c r="F19" s="18">
        <f>E19- D19</f>
        <v>-2165.54</v>
      </c>
      <c r="G19" s="19">
        <f>(E19- D19)/D19</f>
        <v>-0.64569164209277152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0</v>
      </c>
      <c r="C20" s="18">
        <v>0</v>
      </c>
      <c r="D20" s="18">
        <v>1417.57</v>
      </c>
      <c r="E20" s="18">
        <v>0</v>
      </c>
      <c r="F20" s="18">
        <f>E20- D20</f>
        <v>-1417.57</v>
      </c>
      <c r="G20" s="19">
        <f>(E20- D20)/D20</f>
        <v>-1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23984172.739999998</v>
      </c>
      <c r="C21" s="18">
        <v>24038530.280000001</v>
      </c>
      <c r="D21" s="18">
        <v>26960223.829999998</v>
      </c>
      <c r="E21" s="18">
        <v>25680560.399999999</v>
      </c>
      <c r="F21" s="18">
        <f>E21- D21</f>
        <v>-1279663.4299999997</v>
      </c>
      <c r="G21" s="19">
        <f>(E21- D21)/D21</f>
        <v>-4.7464866689127923E-2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38539.61</v>
      </c>
      <c r="C22" s="18">
        <v>40472.129999999997</v>
      </c>
      <c r="D22" s="18">
        <v>45021.35</v>
      </c>
      <c r="E22" s="18">
        <v>42680.47</v>
      </c>
      <c r="F22" s="18">
        <f>E22- D22</f>
        <v>-2340.8799999999974</v>
      </c>
      <c r="G22" s="19">
        <f>(E22- D22)/D22</f>
        <v>-5.1994886870340346E-2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0</v>
      </c>
      <c r="C23" s="18">
        <v>0</v>
      </c>
      <c r="D23" s="18">
        <v>0</v>
      </c>
      <c r="E23" s="18">
        <v>35</v>
      </c>
      <c r="F23" s="18">
        <f>E23- D23</f>
        <v>35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110829.19</v>
      </c>
      <c r="C24" s="18">
        <v>50551.360000000001</v>
      </c>
      <c r="D24" s="18">
        <v>77832.91</v>
      </c>
      <c r="E24" s="18">
        <v>85040.06</v>
      </c>
      <c r="F24" s="18">
        <f>E24- D24</f>
        <v>7207.1499999999942</v>
      </c>
      <c r="G24" s="19">
        <f>(E24- D24)/D24</f>
        <v>9.2597719910510787E-2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181759.33</v>
      </c>
      <c r="C25" s="18">
        <v>12291.11</v>
      </c>
      <c r="D25" s="18">
        <v>34361.14</v>
      </c>
      <c r="E25" s="18">
        <v>44188.41</v>
      </c>
      <c r="F25" s="18">
        <f>E25- D25</f>
        <v>9827.2700000000041</v>
      </c>
      <c r="G25" s="19">
        <f>(E25- D25)/D25</f>
        <v>0.28599953319360194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36796579.799999997</v>
      </c>
      <c r="C26" s="24">
        <f>SUM(C8:C25)</f>
        <v>45506167.540000014</v>
      </c>
      <c r="D26" s="24">
        <f>SUM(D8:D25)</f>
        <v>53783233.069999993</v>
      </c>
      <c r="E26" s="24">
        <f>SUM(E8:E25)</f>
        <v>56000272.709999993</v>
      </c>
      <c r="F26" s="24">
        <f>SUM(F8:F25)</f>
        <v>2217039.6399999992</v>
      </c>
      <c r="G26" s="25">
        <f>(E26- D26)/D26</f>
        <v>4.1221762126394994E-2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16588870.18</v>
      </c>
      <c r="C29" s="18">
        <v>24291611.43</v>
      </c>
      <c r="D29" s="18">
        <v>33315117.920000002</v>
      </c>
      <c r="E29" s="18">
        <v>35057949.030000001</v>
      </c>
      <c r="F29" s="18">
        <f>E29- D29</f>
        <v>1742831.1099999994</v>
      </c>
      <c r="G29" s="19">
        <f>(E29- D29)/D29</f>
        <v>5.2313520672058883E-2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16588870.18</v>
      </c>
      <c r="C31" s="27">
        <f>SUM(C28:C30)</f>
        <v>24291611.43</v>
      </c>
      <c r="D31" s="27">
        <f>SUM(D28:D30)</f>
        <v>33315117.920000002</v>
      </c>
      <c r="E31" s="27">
        <f>SUM(E28:E30)</f>
        <v>35057949.030000001</v>
      </c>
      <c r="F31" s="27">
        <f>SUM(F28:F30)</f>
        <v>1742831.1099999994</v>
      </c>
      <c r="G31" s="28">
        <f>(E31- D31)/D31</f>
        <v>5.2313520672058883E-2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AE22-2649-4433-8162-A1650651E669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21533028.329999998</v>
      </c>
      <c r="C8" s="11">
        <v>20069209.170000002</v>
      </c>
      <c r="D8" s="11">
        <v>23327672.920000002</v>
      </c>
      <c r="E8" s="11">
        <v>26113872.800000001</v>
      </c>
      <c r="F8" s="11">
        <f>E8- D8</f>
        <v>2786199.879999999</v>
      </c>
      <c r="G8" s="14">
        <f>(E8- D8)/D8</f>
        <v>0.1194375405362979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0</v>
      </c>
      <c r="C9" s="18">
        <v>0</v>
      </c>
      <c r="D9" s="18">
        <v>0</v>
      </c>
      <c r="E9" s="18">
        <v>14403.2</v>
      </c>
      <c r="F9" s="18">
        <f>E9- D9</f>
        <v>14403.2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18500048.68</v>
      </c>
      <c r="C10" s="18">
        <v>27525417.449999999</v>
      </c>
      <c r="D10" s="18">
        <v>43157523.789999999</v>
      </c>
      <c r="E10" s="18">
        <v>43903334.950000003</v>
      </c>
      <c r="F10" s="18">
        <f>E10- D10</f>
        <v>745811.16000000387</v>
      </c>
      <c r="G10" s="19">
        <f>(E10- D10)/D10</f>
        <v>1.7281138825967938E-2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80</v>
      </c>
      <c r="B11" s="18">
        <v>138.47</v>
      </c>
      <c r="C11" s="18">
        <v>0</v>
      </c>
      <c r="D11" s="18">
        <v>0</v>
      </c>
      <c r="E11" s="18">
        <v>225</v>
      </c>
      <c r="F11" s="18">
        <f>E11- D11</f>
        <v>225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74</v>
      </c>
      <c r="B12" s="18">
        <v>1824894.47</v>
      </c>
      <c r="C12" s="18">
        <v>2947011.51</v>
      </c>
      <c r="D12" s="18">
        <v>4195724.8</v>
      </c>
      <c r="E12" s="18">
        <v>5529451.6600000001</v>
      </c>
      <c r="F12" s="18">
        <f>E12- D12</f>
        <v>1333726.8600000003</v>
      </c>
      <c r="G12" s="19">
        <f>(E12- D12)/D12</f>
        <v>0.31787758339155142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46</v>
      </c>
      <c r="B13" s="24">
        <f>SUM(B8:B12)</f>
        <v>41858109.949999996</v>
      </c>
      <c r="C13" s="24">
        <f>SUM(C8:C12)</f>
        <v>50541638.130000003</v>
      </c>
      <c r="D13" s="24">
        <f>SUM(D8:D12)</f>
        <v>70680921.510000005</v>
      </c>
      <c r="E13" s="24">
        <f>SUM(E8:E12)</f>
        <v>75561287.609999999</v>
      </c>
      <c r="F13" s="24">
        <f>SUM(F8:F12)</f>
        <v>4880366.1000000034</v>
      </c>
      <c r="G13" s="25">
        <f>(E13- D13)/D13</f>
        <v>6.9047856136249086E-2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47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49</v>
      </c>
      <c r="B16" s="18">
        <v>41858109.950000003</v>
      </c>
      <c r="C16" s="18">
        <v>50541638.130000003</v>
      </c>
      <c r="D16" s="18">
        <v>70680921.510000005</v>
      </c>
      <c r="E16" s="18">
        <v>73343751.370000005</v>
      </c>
      <c r="F16" s="18">
        <f>E16- D16</f>
        <v>2662829.8599999994</v>
      </c>
      <c r="G16" s="19">
        <f>(E16- D16)/D16</f>
        <v>3.7673955051976217E-2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50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46</v>
      </c>
      <c r="B18" s="27">
        <f>SUM(B15:B17)</f>
        <v>41858109.950000003</v>
      </c>
      <c r="C18" s="27">
        <f>SUM(C15:C17)</f>
        <v>50541638.130000003</v>
      </c>
      <c r="D18" s="27">
        <f>SUM(D15:D17)</f>
        <v>70680921.510000005</v>
      </c>
      <c r="E18" s="27">
        <f>SUM(E15:E17)</f>
        <v>73343751.370000005</v>
      </c>
      <c r="F18" s="27">
        <f>SUM(F15:F17)</f>
        <v>2662829.8599999994</v>
      </c>
      <c r="G18" s="28">
        <f>(E18- D18)/D18</f>
        <v>3.7673955051976217E-2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55</v>
      </c>
      <c r="F21" s="3" t="s">
        <v>56</v>
      </c>
      <c r="G21" s="3" t="s">
        <v>57</v>
      </c>
      <c r="H21" s="3" t="s">
        <v>58</v>
      </c>
      <c r="I21" s="3" t="s">
        <v>59</v>
      </c>
      <c r="J21" s="3" t="s">
        <v>60</v>
      </c>
    </row>
    <row r="22" spans="1:10" ht="36.950000000000003" customHeight="1" x14ac:dyDescent="0.2">
      <c r="A22" s="6" t="s">
        <v>75</v>
      </c>
      <c r="B22" s="7" t="s">
        <v>62</v>
      </c>
      <c r="C22" s="7" t="s">
        <v>63</v>
      </c>
      <c r="D22" s="7" t="s">
        <v>64</v>
      </c>
      <c r="E22" s="7" t="s">
        <v>65</v>
      </c>
      <c r="F22" s="7" t="s">
        <v>66</v>
      </c>
      <c r="G22" s="7" t="s">
        <v>67</v>
      </c>
      <c r="H22" s="7" t="s">
        <v>68</v>
      </c>
      <c r="I22" s="7" t="s">
        <v>67</v>
      </c>
      <c r="J22" s="8" t="s">
        <v>69</v>
      </c>
    </row>
    <row r="23" spans="1:10" ht="13.5" customHeight="1" x14ac:dyDescent="0.2">
      <c r="A23" s="9" t="s">
        <v>71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72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73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80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74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46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47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48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49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50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46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538D-375E-440F-BB27-52654556B5D8}">
  <dimension ref="A1:J5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1533.1</v>
      </c>
      <c r="C8" s="11">
        <v>1215.04</v>
      </c>
      <c r="D8" s="11">
        <v>2107.4</v>
      </c>
      <c r="E8" s="11">
        <v>2918.66</v>
      </c>
      <c r="F8" s="11">
        <f>E8- D8</f>
        <v>811.25999999999976</v>
      </c>
      <c r="G8" s="14">
        <f>(E8- D8)/D8</f>
        <v>0.38495776786561625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18715.349999999999</v>
      </c>
      <c r="C9" s="18">
        <v>3072.77</v>
      </c>
      <c r="D9" s="18">
        <v>16025</v>
      </c>
      <c r="E9" s="18">
        <v>25916.73</v>
      </c>
      <c r="F9" s="18">
        <f>E9- D9</f>
        <v>9891.73</v>
      </c>
      <c r="G9" s="19">
        <f>(E9- D9)/D9</f>
        <v>0.61726864274570981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129056.9</v>
      </c>
      <c r="C10" s="18">
        <v>6749</v>
      </c>
      <c r="D10" s="18">
        <v>31696.45</v>
      </c>
      <c r="E10" s="18">
        <v>266266.62</v>
      </c>
      <c r="F10" s="18">
        <f>E10- D10</f>
        <v>234570.16999999998</v>
      </c>
      <c r="G10" s="19">
        <f>(E10- D10)/D10</f>
        <v>7.4005186700718841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3222785.64</v>
      </c>
      <c r="C11" s="18">
        <v>1825764.08</v>
      </c>
      <c r="D11" s="18">
        <v>2660936.98</v>
      </c>
      <c r="E11" s="18">
        <v>2617593.96</v>
      </c>
      <c r="F11" s="18">
        <f>E11- D11</f>
        <v>-43343.020000000019</v>
      </c>
      <c r="G11" s="19">
        <f>(E11- D11)/D11</f>
        <v>-1.6288630781477589E-2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357.74</v>
      </c>
      <c r="C12" s="18">
        <v>20197.66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876</v>
      </c>
      <c r="D13" s="18">
        <v>206.6</v>
      </c>
      <c r="E13" s="18">
        <v>20329.82</v>
      </c>
      <c r="F13" s="18">
        <f>E13- D13</f>
        <v>20123.22</v>
      </c>
      <c r="G13" s="19">
        <f>(E13- D13)/D13</f>
        <v>97.401839303000983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163012.51</v>
      </c>
      <c r="C14" s="18">
        <v>362689.69</v>
      </c>
      <c r="D14" s="18">
        <v>350410.08</v>
      </c>
      <c r="E14" s="18">
        <v>368386.56</v>
      </c>
      <c r="F14" s="18">
        <f>E14- D14</f>
        <v>17976.479999999981</v>
      </c>
      <c r="G14" s="19">
        <f>(E14- D14)/D14</f>
        <v>5.1301263936242875E-2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15454.72</v>
      </c>
      <c r="C15" s="18">
        <v>282</v>
      </c>
      <c r="D15" s="18">
        <v>4823.3599999999997</v>
      </c>
      <c r="E15" s="18">
        <v>7662.31</v>
      </c>
      <c r="F15" s="18">
        <f>E15- D15</f>
        <v>2838.9500000000007</v>
      </c>
      <c r="G15" s="19">
        <f>(E15- D15)/D15</f>
        <v>0.58858347707821956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979.06</v>
      </c>
      <c r="C16" s="18">
        <v>1023.08</v>
      </c>
      <c r="D16" s="18">
        <v>4443.29</v>
      </c>
      <c r="E16" s="18">
        <v>183.73</v>
      </c>
      <c r="F16" s="18">
        <f>E16- D16</f>
        <v>-4259.5600000000004</v>
      </c>
      <c r="G16" s="19">
        <f>(E16- D16)/D16</f>
        <v>-0.95865000933992617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830.79</v>
      </c>
      <c r="C17" s="18">
        <v>0</v>
      </c>
      <c r="D17" s="18">
        <v>0</v>
      </c>
      <c r="E17" s="18">
        <v>273.75</v>
      </c>
      <c r="F17" s="18">
        <f>E17- D17</f>
        <v>273.75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17218.07</v>
      </c>
      <c r="C18" s="18">
        <v>3287.32</v>
      </c>
      <c r="D18" s="18">
        <v>7776.54</v>
      </c>
      <c r="E18" s="18">
        <v>12786.49</v>
      </c>
      <c r="F18" s="18">
        <f>E18- D18</f>
        <v>5009.95</v>
      </c>
      <c r="G18" s="19">
        <f>(E18- D18)/D18</f>
        <v>0.64423895459934621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139.6</v>
      </c>
      <c r="C19" s="18">
        <v>370.02</v>
      </c>
      <c r="D19" s="18">
        <v>59219.31</v>
      </c>
      <c r="E19" s="18">
        <v>5104.5600000000004</v>
      </c>
      <c r="F19" s="18">
        <f>E19- D19</f>
        <v>-54114.75</v>
      </c>
      <c r="G19" s="19">
        <f>(E19- D19)/D19</f>
        <v>-0.91380244045396686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44</v>
      </c>
      <c r="B20" s="18">
        <v>4778.4799999999996</v>
      </c>
      <c r="C20" s="18">
        <v>3405.94</v>
      </c>
      <c r="D20" s="18">
        <v>3369.2</v>
      </c>
      <c r="E20" s="18">
        <v>3517.3</v>
      </c>
      <c r="F20" s="18">
        <f>E20- D20</f>
        <v>148.10000000000036</v>
      </c>
      <c r="G20" s="19">
        <f>(E20- D20)/D20</f>
        <v>4.3957022438561193E-2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45</v>
      </c>
      <c r="B21" s="18">
        <v>3808</v>
      </c>
      <c r="C21" s="18">
        <v>13652</v>
      </c>
      <c r="D21" s="18">
        <v>2595.0700000000002</v>
      </c>
      <c r="E21" s="18">
        <v>1074</v>
      </c>
      <c r="F21" s="18">
        <f>E21- D21</f>
        <v>-1521.0700000000002</v>
      </c>
      <c r="G21" s="19">
        <f>(E21- D21)/D21</f>
        <v>-0.58613833152862926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1" t="s">
        <v>46</v>
      </c>
      <c r="B22" s="24">
        <f>SUM(B8:B21)</f>
        <v>3578669.9600000004</v>
      </c>
      <c r="C22" s="24">
        <f>SUM(C8:C21)</f>
        <v>2242584.6</v>
      </c>
      <c r="D22" s="24">
        <f>SUM(D8:D21)</f>
        <v>3143609.2800000003</v>
      </c>
      <c r="E22" s="24">
        <f>SUM(E8:E21)</f>
        <v>3332014.4899999998</v>
      </c>
      <c r="F22" s="24">
        <f>SUM(F8:F21)</f>
        <v>188405.20999999996</v>
      </c>
      <c r="G22" s="25">
        <f>(E22- D22)/D22</f>
        <v>5.9932769380296361E-2</v>
      </c>
      <c r="H22" s="24">
        <f>SUM(H8:H21)</f>
        <v>0</v>
      </c>
      <c r="I22" s="11">
        <v>0</v>
      </c>
      <c r="J22" s="26">
        <f>SUM(J8:J21)</f>
        <v>0</v>
      </c>
    </row>
    <row r="23" spans="1:10" ht="16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49</v>
      </c>
      <c r="B25" s="18">
        <v>3418669.96</v>
      </c>
      <c r="C25" s="18">
        <v>2082584.6</v>
      </c>
      <c r="D25" s="18">
        <v>2983609.28</v>
      </c>
      <c r="E25" s="18">
        <v>3172014.49</v>
      </c>
      <c r="F25" s="18">
        <f>E25- D25</f>
        <v>188405.21000000043</v>
      </c>
      <c r="G25" s="19">
        <f>(E25- D25)/D25</f>
        <v>6.3146743530708024E-2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50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2" t="s">
        <v>46</v>
      </c>
      <c r="B27" s="27">
        <f>SUM(B24:B26)</f>
        <v>3418669.96</v>
      </c>
      <c r="C27" s="27">
        <f>SUM(C24:C26)</f>
        <v>2082584.6</v>
      </c>
      <c r="D27" s="27">
        <f>SUM(D24:D26)</f>
        <v>2983609.28</v>
      </c>
      <c r="E27" s="27">
        <f>SUM(E24:E26)</f>
        <v>3172014.49</v>
      </c>
      <c r="F27" s="27">
        <f>SUM(F24:F26)</f>
        <v>188405.21000000043</v>
      </c>
      <c r="G27" s="28">
        <f>(E27- D27)/D27</f>
        <v>6.3146743530708024E-2</v>
      </c>
      <c r="H27" s="27">
        <f>SUM(H24:H26)</f>
        <v>0</v>
      </c>
      <c r="I27" s="23">
        <v>0</v>
      </c>
      <c r="J27" s="29">
        <f>SUM(J24:J26)</f>
        <v>0</v>
      </c>
    </row>
    <row r="30" spans="1:10" ht="13.5" customHeight="1" x14ac:dyDescent="0.2">
      <c r="A30" s="3" t="s">
        <v>51</v>
      </c>
      <c r="B30" s="3" t="s">
        <v>52</v>
      </c>
      <c r="C30" s="3" t="s">
        <v>53</v>
      </c>
      <c r="D30" s="3" t="s">
        <v>54</v>
      </c>
      <c r="E30" s="3" t="s">
        <v>55</v>
      </c>
      <c r="F30" s="3" t="s">
        <v>56</v>
      </c>
      <c r="G30" s="3" t="s">
        <v>57</v>
      </c>
      <c r="H30" s="3" t="s">
        <v>58</v>
      </c>
      <c r="I30" s="3" t="s">
        <v>59</v>
      </c>
      <c r="J30" s="3" t="s">
        <v>60</v>
      </c>
    </row>
    <row r="31" spans="1:10" ht="36.950000000000003" customHeight="1" x14ac:dyDescent="0.2">
      <c r="A31" s="6" t="s">
        <v>61</v>
      </c>
      <c r="B31" s="7" t="s">
        <v>62</v>
      </c>
      <c r="C31" s="7" t="s">
        <v>63</v>
      </c>
      <c r="D31" s="7" t="s">
        <v>64</v>
      </c>
      <c r="E31" s="7" t="s">
        <v>65</v>
      </c>
      <c r="F31" s="7" t="s">
        <v>66</v>
      </c>
      <c r="G31" s="7" t="s">
        <v>67</v>
      </c>
      <c r="H31" s="7" t="s">
        <v>68</v>
      </c>
      <c r="I31" s="7" t="s">
        <v>67</v>
      </c>
      <c r="J31" s="8" t="s">
        <v>69</v>
      </c>
    </row>
    <row r="32" spans="1:10" ht="13.5" customHeight="1" x14ac:dyDescent="0.2">
      <c r="A32" s="9" t="s">
        <v>29</v>
      </c>
      <c r="B32" s="11">
        <f>J8</f>
        <v>0</v>
      </c>
      <c r="C32" s="11">
        <v>0</v>
      </c>
      <c r="D32" s="11">
        <v>0</v>
      </c>
      <c r="E32" s="11">
        <f>SUM(B32:D32)</f>
        <v>0</v>
      </c>
      <c r="F32" s="11">
        <v>0</v>
      </c>
      <c r="G32" s="14" t="e">
        <f>F32/E32</f>
        <v>#DIV/0!</v>
      </c>
      <c r="H32" s="11">
        <v>0</v>
      </c>
      <c r="I32" s="14">
        <f>IF(E32=0,0,H32/E32)</f>
        <v>0</v>
      </c>
      <c r="J32" s="16">
        <f>E32+F32+H32</f>
        <v>0</v>
      </c>
    </row>
    <row r="33" spans="1:10" ht="13.5" customHeight="1" x14ac:dyDescent="0.2">
      <c r="A33" s="17" t="s">
        <v>30</v>
      </c>
      <c r="B33" s="18">
        <f>J9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31</v>
      </c>
      <c r="B34" s="18">
        <f>J10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32</v>
      </c>
      <c r="B35" s="18">
        <f>J11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33</v>
      </c>
      <c r="B36" s="18">
        <f>J12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34</v>
      </c>
      <c r="B37" s="18">
        <f>J13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35</v>
      </c>
      <c r="B38" s="18">
        <f>J14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36</v>
      </c>
      <c r="B39" s="18">
        <f>J15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37</v>
      </c>
      <c r="B40" s="18">
        <f>J16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38</v>
      </c>
      <c r="B41" s="18">
        <f>J17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39</v>
      </c>
      <c r="B42" s="18">
        <f>J18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41</v>
      </c>
      <c r="B43" s="18">
        <f>J19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44</v>
      </c>
      <c r="B44" s="18">
        <f>J20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45</v>
      </c>
      <c r="B45" s="18">
        <f>J21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21" t="s">
        <v>46</v>
      </c>
      <c r="B46" s="24">
        <f>SUM(B32:B45)</f>
        <v>0</v>
      </c>
      <c r="C46" s="24">
        <f>SUM(C32:C45)</f>
        <v>0</v>
      </c>
      <c r="D46" s="24">
        <f>SUM(D32:D45)</f>
        <v>0</v>
      </c>
      <c r="E46" s="24">
        <f>SUM(E32:E45)</f>
        <v>0</v>
      </c>
      <c r="F46" s="24">
        <f>SUM(F32:F45)</f>
        <v>0</v>
      </c>
      <c r="G46" s="25" t="e">
        <f>F46/E46</f>
        <v>#DIV/0!</v>
      </c>
      <c r="H46" s="24">
        <f>SUM(H32:H45)</f>
        <v>0</v>
      </c>
      <c r="I46" s="11">
        <v>0</v>
      </c>
      <c r="J46" s="26">
        <f>SUM(J32:J45)</f>
        <v>0</v>
      </c>
    </row>
    <row r="47" spans="1:10" ht="13.5" customHeight="1" x14ac:dyDescent="0.2">
      <c r="A47" s="21" t="s">
        <v>47</v>
      </c>
      <c r="B47" s="18"/>
      <c r="C47" s="18"/>
      <c r="D47" s="18"/>
      <c r="E47" s="18"/>
      <c r="F47" s="18"/>
      <c r="G47" s="19"/>
      <c r="H47" s="18"/>
      <c r="I47" s="18"/>
      <c r="J47" s="20"/>
    </row>
    <row r="48" spans="1:10" ht="13.5" customHeight="1" x14ac:dyDescent="0.2">
      <c r="A48" s="17" t="s">
        <v>48</v>
      </c>
      <c r="B48" s="18">
        <f>J24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49</v>
      </c>
      <c r="B49" s="18">
        <f>J25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50</v>
      </c>
      <c r="B50" s="18">
        <f>J26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22" t="s">
        <v>46</v>
      </c>
      <c r="B51" s="27">
        <f>SUM(B48:B50)</f>
        <v>0</v>
      </c>
      <c r="C51" s="27">
        <f>SUM(C48:C50)</f>
        <v>0</v>
      </c>
      <c r="D51" s="27">
        <f>SUM(D48:D50)</f>
        <v>0</v>
      </c>
      <c r="E51" s="27">
        <f>SUM(E48:E50)</f>
        <v>0</v>
      </c>
      <c r="F51" s="27">
        <f>SUM(F48:F50)</f>
        <v>0</v>
      </c>
      <c r="G51" s="28" t="e">
        <f>F51/E51</f>
        <v>#DIV/0!</v>
      </c>
      <c r="H51" s="27">
        <f>SUM(H48:H50)</f>
        <v>0</v>
      </c>
      <c r="I51" s="23">
        <v>0</v>
      </c>
      <c r="J51" s="29">
        <f>SUM(J48:J50)</f>
        <v>0</v>
      </c>
    </row>
  </sheetData>
  <mergeCells count="1">
    <mergeCell ref="F6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4758-1C47-4B09-ACFC-AC29311093CD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0</v>
      </c>
      <c r="C8" s="11">
        <v>0</v>
      </c>
      <c r="D8" s="11">
        <v>0</v>
      </c>
      <c r="E8" s="11">
        <v>11946.78</v>
      </c>
      <c r="F8" s="11">
        <f>E8- D8</f>
        <v>11946.78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9733151.7400000002</v>
      </c>
      <c r="C9" s="18">
        <v>4849759.8</v>
      </c>
      <c r="D9" s="18">
        <v>9079872.1199999992</v>
      </c>
      <c r="E9" s="18">
        <v>11860425.34</v>
      </c>
      <c r="F9" s="18">
        <f>E9- D9</f>
        <v>2780553.2200000007</v>
      </c>
      <c r="G9" s="19">
        <f>(E9- D9)/D9</f>
        <v>0.30623264108261483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1009696.11</v>
      </c>
      <c r="C10" s="18">
        <v>4545101.21</v>
      </c>
      <c r="D10" s="18">
        <v>5870862.46</v>
      </c>
      <c r="E10" s="18">
        <v>7164837.1399999997</v>
      </c>
      <c r="F10" s="18">
        <f>E10- D10</f>
        <v>1293974.6799999997</v>
      </c>
      <c r="G10" s="19">
        <f>(E10- D10)/D10</f>
        <v>0.2204062331243917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80</v>
      </c>
      <c r="B11" s="18">
        <v>0</v>
      </c>
      <c r="C11" s="18">
        <v>499950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74</v>
      </c>
      <c r="B12" s="18">
        <v>90277.99</v>
      </c>
      <c r="C12" s="18">
        <v>345879.73</v>
      </c>
      <c r="D12" s="18">
        <v>1552009.03</v>
      </c>
      <c r="E12" s="18">
        <v>1748478.46</v>
      </c>
      <c r="F12" s="18">
        <f>E12- D12</f>
        <v>196469.42999999993</v>
      </c>
      <c r="G12" s="19">
        <f>(E12- D12)/D12</f>
        <v>0.12659039103657788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46</v>
      </c>
      <c r="B13" s="24">
        <f>SUM(B8:B12)</f>
        <v>10833125.84</v>
      </c>
      <c r="C13" s="24">
        <f>SUM(C8:C12)</f>
        <v>10240690.74</v>
      </c>
      <c r="D13" s="24">
        <f>SUM(D8:D12)</f>
        <v>16502743.609999998</v>
      </c>
      <c r="E13" s="24">
        <f>SUM(E8:E12)</f>
        <v>20785687.719999999</v>
      </c>
      <c r="F13" s="24">
        <f>SUM(F8:F12)</f>
        <v>4282944.1100000003</v>
      </c>
      <c r="G13" s="25">
        <f>(E13- D13)/D13</f>
        <v>0.25952921594229394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47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49</v>
      </c>
      <c r="B16" s="18">
        <v>10833125.84</v>
      </c>
      <c r="C16" s="18">
        <v>10240690.74</v>
      </c>
      <c r="D16" s="18">
        <v>16052743.609999999</v>
      </c>
      <c r="E16" s="18">
        <v>20785687.719999999</v>
      </c>
      <c r="F16" s="18">
        <f>E16- D16</f>
        <v>4732944.1099999994</v>
      </c>
      <c r="G16" s="19">
        <f>(E16- D16)/D16</f>
        <v>0.29483708361551536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50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46</v>
      </c>
      <c r="B18" s="27">
        <f>SUM(B15:B17)</f>
        <v>10833125.84</v>
      </c>
      <c r="C18" s="27">
        <f>SUM(C15:C17)</f>
        <v>10240690.74</v>
      </c>
      <c r="D18" s="27">
        <f>SUM(D15:D17)</f>
        <v>16052743.609999999</v>
      </c>
      <c r="E18" s="27">
        <f>SUM(E15:E17)</f>
        <v>20785687.719999999</v>
      </c>
      <c r="F18" s="27">
        <f>SUM(F15:F17)</f>
        <v>4732944.1099999994</v>
      </c>
      <c r="G18" s="28">
        <f>(E18- D18)/D18</f>
        <v>0.29483708361551536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55</v>
      </c>
      <c r="F21" s="3" t="s">
        <v>56</v>
      </c>
      <c r="G21" s="3" t="s">
        <v>57</v>
      </c>
      <c r="H21" s="3" t="s">
        <v>58</v>
      </c>
      <c r="I21" s="3" t="s">
        <v>59</v>
      </c>
      <c r="J21" s="3" t="s">
        <v>60</v>
      </c>
    </row>
    <row r="22" spans="1:10" ht="36.950000000000003" customHeight="1" x14ac:dyDescent="0.2">
      <c r="A22" s="6" t="s">
        <v>75</v>
      </c>
      <c r="B22" s="7" t="s">
        <v>62</v>
      </c>
      <c r="C22" s="7" t="s">
        <v>63</v>
      </c>
      <c r="D22" s="7" t="s">
        <v>64</v>
      </c>
      <c r="E22" s="7" t="s">
        <v>65</v>
      </c>
      <c r="F22" s="7" t="s">
        <v>66</v>
      </c>
      <c r="G22" s="7" t="s">
        <v>67</v>
      </c>
      <c r="H22" s="7" t="s">
        <v>68</v>
      </c>
      <c r="I22" s="7" t="s">
        <v>67</v>
      </c>
      <c r="J22" s="8" t="s">
        <v>69</v>
      </c>
    </row>
    <row r="23" spans="1:10" ht="13.5" customHeight="1" x14ac:dyDescent="0.2">
      <c r="A23" s="9" t="s">
        <v>71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72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73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80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74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46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47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48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49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50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46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955E-DC3F-49CB-A3FE-0C0654462763}">
  <dimension ref="A1:J5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1522.63</v>
      </c>
      <c r="C8" s="11">
        <v>522.9</v>
      </c>
      <c r="D8" s="11">
        <v>2215.65</v>
      </c>
      <c r="E8" s="11">
        <v>2246.94</v>
      </c>
      <c r="F8" s="11">
        <f>E8- D8</f>
        <v>31.289999999999964</v>
      </c>
      <c r="G8" s="14">
        <f>(E8- D8)/D8</f>
        <v>1.4122266603479774E-2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4000</v>
      </c>
      <c r="C9" s="18">
        <v>6266.49</v>
      </c>
      <c r="D9" s="18">
        <v>3374.75</v>
      </c>
      <c r="E9" s="18">
        <v>2892.95</v>
      </c>
      <c r="F9" s="18">
        <f>E9- D9</f>
        <v>-481.80000000000018</v>
      </c>
      <c r="G9" s="19">
        <f>(E9- D9)/D9</f>
        <v>-0.14276613082450557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945.69</v>
      </c>
      <c r="C10" s="18">
        <v>13823.22</v>
      </c>
      <c r="D10" s="18">
        <v>4330.16</v>
      </c>
      <c r="E10" s="18">
        <v>7679.2</v>
      </c>
      <c r="F10" s="18">
        <f>E10- D10</f>
        <v>3349.04</v>
      </c>
      <c r="G10" s="19">
        <f>(E10- D10)/D10</f>
        <v>0.7734217673249949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143537.04</v>
      </c>
      <c r="C11" s="18">
        <v>137548.79</v>
      </c>
      <c r="D11" s="18">
        <v>24850.42</v>
      </c>
      <c r="E11" s="18">
        <v>130849.72</v>
      </c>
      <c r="F11" s="18">
        <f>E11- D11</f>
        <v>105999.3</v>
      </c>
      <c r="G11" s="19">
        <f>(E11- D11)/D11</f>
        <v>4.2654932995096262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125</v>
      </c>
      <c r="C12" s="18">
        <v>11296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250</v>
      </c>
      <c r="C13" s="18">
        <v>250</v>
      </c>
      <c r="D13" s="18">
        <v>197.24</v>
      </c>
      <c r="E13" s="18">
        <v>719.47</v>
      </c>
      <c r="F13" s="18">
        <f>E13- D13</f>
        <v>522.23</v>
      </c>
      <c r="G13" s="19">
        <f>(E13- D13)/D13</f>
        <v>2.647688095720949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10359.49</v>
      </c>
      <c r="C14" s="18">
        <v>10768.45</v>
      </c>
      <c r="D14" s="18">
        <v>8551.32</v>
      </c>
      <c r="E14" s="18">
        <v>7710</v>
      </c>
      <c r="F14" s="18">
        <f>E14- D14</f>
        <v>-841.31999999999971</v>
      </c>
      <c r="G14" s="19">
        <f>(E14- D14)/D14</f>
        <v>-9.8384810766057137E-2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29458.959999999999</v>
      </c>
      <c r="C15" s="18">
        <v>0</v>
      </c>
      <c r="D15" s="18">
        <v>30156.79</v>
      </c>
      <c r="E15" s="18">
        <v>23199.07</v>
      </c>
      <c r="F15" s="18">
        <f>E15- D15</f>
        <v>-6957.7200000000012</v>
      </c>
      <c r="G15" s="19">
        <f>(E15- D15)/D15</f>
        <v>-0.23071818983386497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3028.51</v>
      </c>
      <c r="C16" s="18">
        <v>1730.01</v>
      </c>
      <c r="D16" s="18">
        <v>2193.14</v>
      </c>
      <c r="E16" s="18">
        <v>5846.2</v>
      </c>
      <c r="F16" s="18">
        <f>E16- D16</f>
        <v>3653.06</v>
      </c>
      <c r="G16" s="19">
        <f>(E16- D16)/D16</f>
        <v>1.665675697857866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33.89</v>
      </c>
      <c r="F17" s="18">
        <f>E17- D17</f>
        <v>33.89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619.09</v>
      </c>
      <c r="C18" s="18">
        <v>8869.1200000000008</v>
      </c>
      <c r="D18" s="18">
        <v>16680.79</v>
      </c>
      <c r="E18" s="18">
        <v>13700.56</v>
      </c>
      <c r="F18" s="18">
        <f>E18- D18</f>
        <v>-2980.2300000000014</v>
      </c>
      <c r="G18" s="19">
        <f>(E18- D18)/D18</f>
        <v>-0.17866240148098508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35.31</v>
      </c>
      <c r="C19" s="18">
        <v>33.909999999999997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0</v>
      </c>
      <c r="C20" s="18">
        <v>53</v>
      </c>
      <c r="D20" s="18">
        <v>93.62</v>
      </c>
      <c r="E20" s="18">
        <v>1589.7</v>
      </c>
      <c r="F20" s="18">
        <f>E20- D20</f>
        <v>1496.08</v>
      </c>
      <c r="G20" s="19">
        <f>(E20- D20)/D20</f>
        <v>15.980346079897457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44</v>
      </c>
      <c r="B21" s="18">
        <v>31131.77</v>
      </c>
      <c r="C21" s="18">
        <v>21447.38</v>
      </c>
      <c r="D21" s="18">
        <v>27998.05</v>
      </c>
      <c r="E21" s="18">
        <v>17420.3</v>
      </c>
      <c r="F21" s="18">
        <f>E21- D21</f>
        <v>-10577.75</v>
      </c>
      <c r="G21" s="19">
        <f>(E21- D21)/D21</f>
        <v>-0.3778030970013983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45</v>
      </c>
      <c r="B22" s="18">
        <v>16287.19</v>
      </c>
      <c r="C22" s="18">
        <v>0</v>
      </c>
      <c r="D22" s="18">
        <v>7691.25</v>
      </c>
      <c r="E22" s="18">
        <v>13104.83</v>
      </c>
      <c r="F22" s="18">
        <f>E22- D22</f>
        <v>5413.58</v>
      </c>
      <c r="G22" s="19">
        <f>(E22- D22)/D22</f>
        <v>0.7038621810498944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21" t="s">
        <v>46</v>
      </c>
      <c r="B23" s="24">
        <f>SUM(B8:B22)</f>
        <v>241300.68</v>
      </c>
      <c r="C23" s="24">
        <f>SUM(C8:C22)</f>
        <v>212609.27000000005</v>
      </c>
      <c r="D23" s="24">
        <f>SUM(D8:D22)</f>
        <v>128333.17999999998</v>
      </c>
      <c r="E23" s="24">
        <f>SUM(E8:E22)</f>
        <v>226992.83000000002</v>
      </c>
      <c r="F23" s="24">
        <f>SUM(F8:F22)</f>
        <v>98659.65</v>
      </c>
      <c r="G23" s="25">
        <f>(E23- D23)/D23</f>
        <v>0.76877741204573946</v>
      </c>
      <c r="H23" s="24">
        <f>SUM(H8:H22)</f>
        <v>0</v>
      </c>
      <c r="I23" s="11">
        <v>0</v>
      </c>
      <c r="J23" s="26">
        <f>SUM(J8:J22)</f>
        <v>0</v>
      </c>
    </row>
    <row r="24" spans="1:10" ht="16.5" customHeight="1" x14ac:dyDescent="0.2">
      <c r="A24" s="21" t="s">
        <v>47</v>
      </c>
      <c r="B24" s="18"/>
      <c r="C24" s="18"/>
      <c r="D24" s="18"/>
      <c r="E24" s="18"/>
      <c r="F24" s="18"/>
      <c r="G24" s="19"/>
      <c r="H24" s="18"/>
      <c r="I24" s="18"/>
      <c r="J24" s="20"/>
    </row>
    <row r="25" spans="1:10" ht="13.5" customHeight="1" x14ac:dyDescent="0.2">
      <c r="A25" s="17" t="s">
        <v>48</v>
      </c>
      <c r="B25" s="18">
        <v>0</v>
      </c>
      <c r="C25" s="18">
        <v>0</v>
      </c>
      <c r="D25" s="18">
        <v>0</v>
      </c>
      <c r="E25" s="18">
        <v>0</v>
      </c>
      <c r="F25" s="18">
        <f>E25- D25</f>
        <v>0</v>
      </c>
      <c r="G25" s="19" t="e">
        <f>(E25- D25)/D25</f>
        <v>#DIV/0!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49</v>
      </c>
      <c r="B26" s="18">
        <v>241300.68</v>
      </c>
      <c r="C26" s="18">
        <v>212609.27</v>
      </c>
      <c r="D26" s="18">
        <v>128333.18</v>
      </c>
      <c r="E26" s="18">
        <v>226195.66</v>
      </c>
      <c r="F26" s="18">
        <f>E26- D26</f>
        <v>97862.48000000001</v>
      </c>
      <c r="G26" s="19">
        <f>(E26- D26)/D26</f>
        <v>0.76256569033822752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50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22" t="s">
        <v>46</v>
      </c>
      <c r="B28" s="27">
        <f>SUM(B25:B27)</f>
        <v>241300.68</v>
      </c>
      <c r="C28" s="27">
        <f>SUM(C25:C27)</f>
        <v>212609.27</v>
      </c>
      <c r="D28" s="27">
        <f>SUM(D25:D27)</f>
        <v>128333.18</v>
      </c>
      <c r="E28" s="27">
        <f>SUM(E25:E27)</f>
        <v>226195.66</v>
      </c>
      <c r="F28" s="27">
        <f>SUM(F25:F27)</f>
        <v>97862.48000000001</v>
      </c>
      <c r="G28" s="28">
        <f>(E28- D28)/D28</f>
        <v>0.76256569033822752</v>
      </c>
      <c r="H28" s="27">
        <f>SUM(H25:H27)</f>
        <v>0</v>
      </c>
      <c r="I28" s="23">
        <v>0</v>
      </c>
      <c r="J28" s="29">
        <f>SUM(J25:J27)</f>
        <v>0</v>
      </c>
    </row>
    <row r="31" spans="1:10" ht="13.5" customHeight="1" x14ac:dyDescent="0.2">
      <c r="A31" s="3" t="s">
        <v>51</v>
      </c>
      <c r="B31" s="3" t="s">
        <v>52</v>
      </c>
      <c r="C31" s="3" t="s">
        <v>53</v>
      </c>
      <c r="D31" s="3" t="s">
        <v>54</v>
      </c>
      <c r="E31" s="3" t="s">
        <v>55</v>
      </c>
      <c r="F31" s="3" t="s">
        <v>56</v>
      </c>
      <c r="G31" s="3" t="s">
        <v>57</v>
      </c>
      <c r="H31" s="3" t="s">
        <v>58</v>
      </c>
      <c r="I31" s="3" t="s">
        <v>59</v>
      </c>
      <c r="J31" s="3" t="s">
        <v>60</v>
      </c>
    </row>
    <row r="32" spans="1:10" ht="36.950000000000003" customHeight="1" x14ac:dyDescent="0.2">
      <c r="A32" s="6" t="s">
        <v>61</v>
      </c>
      <c r="B32" s="7" t="s">
        <v>62</v>
      </c>
      <c r="C32" s="7" t="s">
        <v>63</v>
      </c>
      <c r="D32" s="7" t="s">
        <v>64</v>
      </c>
      <c r="E32" s="7" t="s">
        <v>65</v>
      </c>
      <c r="F32" s="7" t="s">
        <v>66</v>
      </c>
      <c r="G32" s="7" t="s">
        <v>67</v>
      </c>
      <c r="H32" s="7" t="s">
        <v>68</v>
      </c>
      <c r="I32" s="7" t="s">
        <v>67</v>
      </c>
      <c r="J32" s="8" t="s">
        <v>69</v>
      </c>
    </row>
    <row r="33" spans="1:10" ht="13.5" customHeight="1" x14ac:dyDescent="0.2">
      <c r="A33" s="9" t="s">
        <v>29</v>
      </c>
      <c r="B33" s="11">
        <f>J8</f>
        <v>0</v>
      </c>
      <c r="C33" s="11">
        <v>0</v>
      </c>
      <c r="D33" s="11">
        <v>0</v>
      </c>
      <c r="E33" s="11">
        <f>SUM(B33:D33)</f>
        <v>0</v>
      </c>
      <c r="F33" s="11">
        <v>0</v>
      </c>
      <c r="G33" s="14" t="e">
        <f>F33/E33</f>
        <v>#DIV/0!</v>
      </c>
      <c r="H33" s="11">
        <v>0</v>
      </c>
      <c r="I33" s="14">
        <f>IF(E33=0,0,H33/E33)</f>
        <v>0</v>
      </c>
      <c r="J33" s="16">
        <f>E33+F33+H33</f>
        <v>0</v>
      </c>
    </row>
    <row r="34" spans="1:10" ht="13.5" customHeight="1" x14ac:dyDescent="0.2">
      <c r="A34" s="17" t="s">
        <v>30</v>
      </c>
      <c r="B34" s="18">
        <f>J9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31</v>
      </c>
      <c r="B35" s="18">
        <f>J10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32</v>
      </c>
      <c r="B36" s="18">
        <f>J11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33</v>
      </c>
      <c r="B37" s="18">
        <f>J12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34</v>
      </c>
      <c r="B38" s="18">
        <f>J13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35</v>
      </c>
      <c r="B39" s="18">
        <f>J14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36</v>
      </c>
      <c r="B40" s="18">
        <f>J15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37</v>
      </c>
      <c r="B41" s="18">
        <f>J16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38</v>
      </c>
      <c r="B42" s="18">
        <f>J17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39</v>
      </c>
      <c r="B43" s="18">
        <f>J18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40</v>
      </c>
      <c r="B44" s="18">
        <f>J19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41</v>
      </c>
      <c r="B45" s="18">
        <f>J20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44</v>
      </c>
      <c r="B46" s="18">
        <f>J21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45</v>
      </c>
      <c r="B47" s="18">
        <f>J22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21" t="s">
        <v>46</v>
      </c>
      <c r="B48" s="24">
        <f>SUM(B33:B47)</f>
        <v>0</v>
      </c>
      <c r="C48" s="24">
        <f>SUM(C33:C47)</f>
        <v>0</v>
      </c>
      <c r="D48" s="24">
        <f>SUM(D33:D47)</f>
        <v>0</v>
      </c>
      <c r="E48" s="24">
        <f>SUM(E33:E47)</f>
        <v>0</v>
      </c>
      <c r="F48" s="24">
        <f>SUM(F33:F47)</f>
        <v>0</v>
      </c>
      <c r="G48" s="25" t="e">
        <f>F48/E48</f>
        <v>#DIV/0!</v>
      </c>
      <c r="H48" s="24">
        <f>SUM(H33:H47)</f>
        <v>0</v>
      </c>
      <c r="I48" s="11">
        <v>0</v>
      </c>
      <c r="J48" s="26">
        <f>SUM(J33:J47)</f>
        <v>0</v>
      </c>
    </row>
    <row r="49" spans="1:10" ht="13.5" customHeight="1" x14ac:dyDescent="0.2">
      <c r="A49" s="21" t="s">
        <v>47</v>
      </c>
      <c r="B49" s="18"/>
      <c r="C49" s="18"/>
      <c r="D49" s="18"/>
      <c r="E49" s="18"/>
      <c r="F49" s="18"/>
      <c r="G49" s="19"/>
      <c r="H49" s="18"/>
      <c r="I49" s="18"/>
      <c r="J49" s="20"/>
    </row>
    <row r="50" spans="1:10" ht="13.5" customHeight="1" x14ac:dyDescent="0.2">
      <c r="A50" s="17" t="s">
        <v>48</v>
      </c>
      <c r="B50" s="18">
        <f>J25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49</v>
      </c>
      <c r="B51" s="18">
        <f>J26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50</v>
      </c>
      <c r="B52" s="18">
        <f>J27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22" t="s">
        <v>46</v>
      </c>
      <c r="B53" s="27">
        <f>SUM(B50:B52)</f>
        <v>0</v>
      </c>
      <c r="C53" s="27">
        <f>SUM(C50:C52)</f>
        <v>0</v>
      </c>
      <c r="D53" s="27">
        <f>SUM(D50:D52)</f>
        <v>0</v>
      </c>
      <c r="E53" s="27">
        <f>SUM(E50:E52)</f>
        <v>0</v>
      </c>
      <c r="F53" s="27">
        <f>SUM(F50:F52)</f>
        <v>0</v>
      </c>
      <c r="G53" s="28" t="e">
        <f>F53/E53</f>
        <v>#DIV/0!</v>
      </c>
      <c r="H53" s="27">
        <f>SUM(H50:H52)</f>
        <v>0</v>
      </c>
      <c r="I53" s="23">
        <v>0</v>
      </c>
      <c r="J53" s="29">
        <f>SUM(J50:J52)</f>
        <v>0</v>
      </c>
    </row>
  </sheetData>
  <mergeCells count="1">
    <mergeCell ref="F6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C304-968A-46B3-89E7-BB461CE88A83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0</v>
      </c>
      <c r="C8" s="11">
        <v>0</v>
      </c>
      <c r="D8" s="11">
        <v>0</v>
      </c>
      <c r="E8" s="11">
        <v>67.319999999999993</v>
      </c>
      <c r="F8" s="11">
        <f>E8- D8</f>
        <v>67.319999999999993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73</v>
      </c>
      <c r="B9" s="18">
        <v>11682499.630000001</v>
      </c>
      <c r="C9" s="18">
        <v>16948378.899999999</v>
      </c>
      <c r="D9" s="18">
        <v>10952068.66</v>
      </c>
      <c r="E9" s="18">
        <v>11449634.470000001</v>
      </c>
      <c r="F9" s="18">
        <f>E9- D9</f>
        <v>497565.81000000052</v>
      </c>
      <c r="G9" s="19">
        <f>(E9- D9)/D9</f>
        <v>4.543121719253361E-2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74</v>
      </c>
      <c r="B10" s="18">
        <v>123624.71</v>
      </c>
      <c r="C10" s="18">
        <v>239262.3</v>
      </c>
      <c r="D10" s="18">
        <v>170166.79</v>
      </c>
      <c r="E10" s="18">
        <v>1683124.74</v>
      </c>
      <c r="F10" s="18">
        <f>E10- D10</f>
        <v>1512957.95</v>
      </c>
      <c r="G10" s="19">
        <f>(E10- D10)/D10</f>
        <v>8.8910295011147582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11806124.340000002</v>
      </c>
      <c r="C11" s="24">
        <f>SUM(C8:C10)</f>
        <v>17187641.199999999</v>
      </c>
      <c r="D11" s="24">
        <f>SUM(D8:D10)</f>
        <v>11122235.449999999</v>
      </c>
      <c r="E11" s="24">
        <f>SUM(E8:E10)</f>
        <v>13132826.530000001</v>
      </c>
      <c r="F11" s="24">
        <f>SUM(F8:F10)</f>
        <v>2010591.0800000005</v>
      </c>
      <c r="G11" s="25">
        <f>(E11- D11)/D11</f>
        <v>0.18077220978090353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11806124.34</v>
      </c>
      <c r="C14" s="18">
        <v>17187641.199999999</v>
      </c>
      <c r="D14" s="18">
        <v>11122235.449999999</v>
      </c>
      <c r="E14" s="18">
        <v>7157421.79</v>
      </c>
      <c r="F14" s="18">
        <f>E14- D14</f>
        <v>-3964813.6599999992</v>
      </c>
      <c r="G14" s="19">
        <f>(E14- D14)/D14</f>
        <v>-0.3564763286862444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11806124.34</v>
      </c>
      <c r="C16" s="27">
        <f>SUM(C13:C15)</f>
        <v>17187641.199999999</v>
      </c>
      <c r="D16" s="27">
        <f>SUM(D13:D15)</f>
        <v>11122235.449999999</v>
      </c>
      <c r="E16" s="27">
        <f>SUM(E13:E15)</f>
        <v>7157421.79</v>
      </c>
      <c r="F16" s="27">
        <f>SUM(F13:F15)</f>
        <v>-3964813.6599999992</v>
      </c>
      <c r="G16" s="28">
        <f>(E16- D16)/D16</f>
        <v>-0.3564763286862444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75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73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74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6034-2E83-4240-9D01-EACE4A87D405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1055547470.51</v>
      </c>
      <c r="C8" s="11">
        <v>1073768358.4200001</v>
      </c>
      <c r="D8" s="11">
        <v>1132352398.2</v>
      </c>
      <c r="E8" s="11">
        <v>1272694292.4300001</v>
      </c>
      <c r="F8" s="11">
        <f>E8- D8</f>
        <v>140341894.23000002</v>
      </c>
      <c r="G8" s="14">
        <f>(E8- D8)/D8</f>
        <v>0.12393835563300705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73</v>
      </c>
      <c r="B9" s="18">
        <v>0</v>
      </c>
      <c r="C9" s="18">
        <v>1701.7</v>
      </c>
      <c r="D9" s="18">
        <v>5826.93</v>
      </c>
      <c r="E9" s="18">
        <v>0</v>
      </c>
      <c r="F9" s="18">
        <f>E9- D9</f>
        <v>-5826.93</v>
      </c>
      <c r="G9" s="19">
        <f>(E9- D9)/D9</f>
        <v>-1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1055547470.51</v>
      </c>
      <c r="C10" s="24">
        <f>SUM(C8:C9)</f>
        <v>1073770060.1200001</v>
      </c>
      <c r="D10" s="24">
        <f>SUM(D8:D9)</f>
        <v>1132358225.1300001</v>
      </c>
      <c r="E10" s="24">
        <f>SUM(E8:E9)</f>
        <v>1272694292.4300001</v>
      </c>
      <c r="F10" s="24">
        <f>SUM(F8:F9)</f>
        <v>140336067.30000001</v>
      </c>
      <c r="G10" s="25">
        <f>(E10- D10)/D10</f>
        <v>0.12393257203027665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1053661370.51</v>
      </c>
      <c r="C13" s="18">
        <v>1071883960.12</v>
      </c>
      <c r="D13" s="18">
        <v>1130472125.1300001</v>
      </c>
      <c r="E13" s="18">
        <v>1270808192.4300001</v>
      </c>
      <c r="F13" s="18">
        <f>E13- D13</f>
        <v>140336067.29999995</v>
      </c>
      <c r="G13" s="19">
        <f>(E13- D13)/D13</f>
        <v>0.12413934335962669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1053661370.51</v>
      </c>
      <c r="C15" s="27">
        <f>SUM(C12:C14)</f>
        <v>1071883960.12</v>
      </c>
      <c r="D15" s="27">
        <f>SUM(D12:D14)</f>
        <v>1130472125.1300001</v>
      </c>
      <c r="E15" s="27">
        <f>SUM(E12:E14)</f>
        <v>1270808192.4300001</v>
      </c>
      <c r="F15" s="27">
        <f>SUM(F12:F14)</f>
        <v>140336067.29999995</v>
      </c>
      <c r="G15" s="28">
        <f>(E15- D15)/D15</f>
        <v>0.12413934335962669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71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73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069C-A3D6-4DB6-9776-E8E39A650FB4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14461.7</v>
      </c>
      <c r="D8" s="11">
        <v>15740.86</v>
      </c>
      <c r="E8" s="11">
        <v>17722.099999999999</v>
      </c>
      <c r="F8" s="11">
        <f>E8- D8</f>
        <v>1981.239999999998</v>
      </c>
      <c r="G8" s="14">
        <f>(E8- D8)/D8</f>
        <v>0.12586605814421817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17635.66</v>
      </c>
      <c r="D9" s="18">
        <v>22158.560000000001</v>
      </c>
      <c r="E9" s="18">
        <v>14202.09</v>
      </c>
      <c r="F9" s="18">
        <f>E9- D9</f>
        <v>-7956.4700000000012</v>
      </c>
      <c r="G9" s="19">
        <f>(E9- D9)/D9</f>
        <v>-0.35906981320085785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62650.02</v>
      </c>
      <c r="D10" s="18">
        <v>378233.71</v>
      </c>
      <c r="E10" s="18">
        <v>350411.12</v>
      </c>
      <c r="F10" s="18">
        <f>E10- D10</f>
        <v>-27822.590000000026</v>
      </c>
      <c r="G10" s="19">
        <f>(E10- D10)/D10</f>
        <v>-7.3559255202292853E-2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38069.57</v>
      </c>
      <c r="D11" s="18">
        <v>93506.86</v>
      </c>
      <c r="E11" s="18">
        <v>136838.1</v>
      </c>
      <c r="F11" s="18">
        <f>E11- D11</f>
        <v>43331.240000000005</v>
      </c>
      <c r="G11" s="19">
        <f>(E11- D11)/D11</f>
        <v>0.46340172261158169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0</v>
      </c>
      <c r="C12" s="18">
        <v>211250.61</v>
      </c>
      <c r="D12" s="18">
        <v>108278.88</v>
      </c>
      <c r="E12" s="18">
        <v>154389.76000000001</v>
      </c>
      <c r="F12" s="18">
        <f>E12- D12</f>
        <v>46110.880000000005</v>
      </c>
      <c r="G12" s="19">
        <f>(E12- D12)/D12</f>
        <v>0.4258529456529288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1177.69</v>
      </c>
      <c r="D13" s="18">
        <v>2883.41</v>
      </c>
      <c r="E13" s="18">
        <v>2476.27</v>
      </c>
      <c r="F13" s="18">
        <f>E13- D13</f>
        <v>-407.13999999999987</v>
      </c>
      <c r="G13" s="19">
        <f>(E13- D13)/D13</f>
        <v>-0.14120086980346183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25298.79</v>
      </c>
      <c r="D14" s="18">
        <v>15650.71</v>
      </c>
      <c r="E14" s="18">
        <v>9292.1299999999992</v>
      </c>
      <c r="F14" s="18">
        <f>E14- D14</f>
        <v>-6358.58</v>
      </c>
      <c r="G14" s="19">
        <f>(E14- D14)/D14</f>
        <v>-0.40628060963368434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0</v>
      </c>
      <c r="C15" s="18">
        <v>9369.43</v>
      </c>
      <c r="D15" s="18">
        <v>3189.86</v>
      </c>
      <c r="E15" s="18">
        <v>5190.37</v>
      </c>
      <c r="F15" s="18">
        <f>E15- D15</f>
        <v>2000.5099999999998</v>
      </c>
      <c r="G15" s="19">
        <f>(E15- D15)/D15</f>
        <v>0.62714664593430425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153881.01999999999</v>
      </c>
      <c r="D16" s="18">
        <v>21476.48</v>
      </c>
      <c r="E16" s="18">
        <v>11800.97</v>
      </c>
      <c r="F16" s="18">
        <f>E16- D16</f>
        <v>-9675.51</v>
      </c>
      <c r="G16" s="19">
        <f>(E16- D16)/D16</f>
        <v>-0.45051656509819116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762.67</v>
      </c>
      <c r="D17" s="18">
        <v>3096.26</v>
      </c>
      <c r="E17" s="18">
        <v>750.16</v>
      </c>
      <c r="F17" s="18">
        <f>E17- D17</f>
        <v>-2346.1000000000004</v>
      </c>
      <c r="G17" s="19">
        <f>(E17- D17)/D17</f>
        <v>-0.75772060485876513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0</v>
      </c>
      <c r="C18" s="18">
        <v>120658.38</v>
      </c>
      <c r="D18" s="18">
        <v>25779.7</v>
      </c>
      <c r="E18" s="18">
        <v>13221.49</v>
      </c>
      <c r="F18" s="18">
        <f>E18- D18</f>
        <v>-12558.210000000001</v>
      </c>
      <c r="G18" s="19">
        <f>(E18- D18)/D18</f>
        <v>-0.4871356144563358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46126.54</v>
      </c>
      <c r="D19" s="18">
        <v>22913.52</v>
      </c>
      <c r="E19" s="18">
        <v>27801.77</v>
      </c>
      <c r="F19" s="18">
        <f>E19- D19</f>
        <v>4888.25</v>
      </c>
      <c r="G19" s="19">
        <f>(E19- D19)/D19</f>
        <v>0.2133347473456719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0</v>
      </c>
      <c r="C20" s="18">
        <v>30289.22</v>
      </c>
      <c r="D20" s="18">
        <v>95086.34</v>
      </c>
      <c r="E20" s="18">
        <v>72811.03</v>
      </c>
      <c r="F20" s="18">
        <f>E20- D20</f>
        <v>-22275.309999999998</v>
      </c>
      <c r="G20" s="19">
        <f>(E20- D20)/D20</f>
        <v>-0.23426403834662266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111743.27</v>
      </c>
      <c r="D21" s="18">
        <v>39985.949999999997</v>
      </c>
      <c r="E21" s="18">
        <v>31090.62</v>
      </c>
      <c r="F21" s="18">
        <f>E21- D21</f>
        <v>-8895.3299999999981</v>
      </c>
      <c r="G21" s="19">
        <f>(E21- D21)/D21</f>
        <v>-0.22246138956308401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0</v>
      </c>
      <c r="C22" s="18">
        <v>58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0</v>
      </c>
      <c r="C23" s="18">
        <v>25980.89</v>
      </c>
      <c r="D23" s="18">
        <v>35653.440000000002</v>
      </c>
      <c r="E23" s="18">
        <v>55457.5</v>
      </c>
      <c r="F23" s="18">
        <f>E23- D23</f>
        <v>19804.059999999998</v>
      </c>
      <c r="G23" s="19">
        <f>(E23- D23)/D23</f>
        <v>0.55546000610319779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0</v>
      </c>
      <c r="C24" s="18">
        <v>1078</v>
      </c>
      <c r="D24" s="18">
        <v>7676.73</v>
      </c>
      <c r="E24" s="18">
        <v>6767.62</v>
      </c>
      <c r="F24" s="18">
        <f>E24- D24</f>
        <v>-909.10999999999967</v>
      </c>
      <c r="G24" s="19">
        <f>(E24- D24)/D24</f>
        <v>-0.1184241206868028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0</v>
      </c>
      <c r="C25" s="18">
        <v>475.28</v>
      </c>
      <c r="D25" s="18">
        <v>416.42</v>
      </c>
      <c r="E25" s="18">
        <v>1833.56</v>
      </c>
      <c r="F25" s="18">
        <f>E25- D25</f>
        <v>1417.1399999999999</v>
      </c>
      <c r="G25" s="19">
        <f>(E25- D25)/D25</f>
        <v>3.4031506651937944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0</v>
      </c>
      <c r="C26" s="24">
        <f>SUM(C8:C25)</f>
        <v>870966.74000000011</v>
      </c>
      <c r="D26" s="24">
        <f>SUM(D8:D25)</f>
        <v>891727.68999999983</v>
      </c>
      <c r="E26" s="24">
        <f>SUM(E8:E25)</f>
        <v>912056.66000000015</v>
      </c>
      <c r="F26" s="24">
        <f>SUM(F8:F25)</f>
        <v>20328.969999999983</v>
      </c>
      <c r="G26" s="25">
        <f>(E26- D26)/D26</f>
        <v>2.2797284673306852E-2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0</v>
      </c>
      <c r="C29" s="18">
        <v>870966.74</v>
      </c>
      <c r="D29" s="18">
        <v>891727.69</v>
      </c>
      <c r="E29" s="18">
        <v>912056.66</v>
      </c>
      <c r="F29" s="18">
        <f>E29- D29</f>
        <v>20328.970000000088</v>
      </c>
      <c r="G29" s="19">
        <f>(E29- D29)/D29</f>
        <v>2.2797284673306589E-2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870966.74</v>
      </c>
      <c r="D31" s="27">
        <f>SUM(D28:D30)</f>
        <v>891727.69</v>
      </c>
      <c r="E31" s="27">
        <f>SUM(E28:E30)</f>
        <v>912056.66</v>
      </c>
      <c r="F31" s="27">
        <f>SUM(F28:F30)</f>
        <v>20328.970000000088</v>
      </c>
      <c r="G31" s="28">
        <f>(E31- D31)/D31</f>
        <v>2.2797284673306589E-2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055D-63D1-4657-A684-F053B4236898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0</v>
      </c>
      <c r="C8" s="11">
        <v>193.53</v>
      </c>
      <c r="D8" s="11">
        <v>27090.22</v>
      </c>
      <c r="E8" s="11">
        <v>17791.939999999999</v>
      </c>
      <c r="F8" s="11">
        <f>E8- D8</f>
        <v>-9298.2800000000025</v>
      </c>
      <c r="G8" s="14">
        <f>(E8- D8)/D8</f>
        <v>-0.34323383124980167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0</v>
      </c>
      <c r="C9" s="24">
        <f>SUM(C8:C8)</f>
        <v>193.53</v>
      </c>
      <c r="D9" s="24">
        <f>SUM(D8:D8)</f>
        <v>27090.22</v>
      </c>
      <c r="E9" s="24">
        <f>SUM(E8:E8)</f>
        <v>17791.939999999999</v>
      </c>
      <c r="F9" s="24">
        <f>SUM(F8:F8)</f>
        <v>-9298.2800000000025</v>
      </c>
      <c r="G9" s="25">
        <f>(E9- D9)/D9</f>
        <v>-0.34323383124980167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0</v>
      </c>
      <c r="C12" s="18">
        <v>193.53</v>
      </c>
      <c r="D12" s="18">
        <v>27090.22</v>
      </c>
      <c r="E12" s="18">
        <v>17791.939999999999</v>
      </c>
      <c r="F12" s="18">
        <f>E12- D12</f>
        <v>-9298.2800000000025</v>
      </c>
      <c r="G12" s="19">
        <f>(E12- D12)/D12</f>
        <v>-0.34323383124980167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0</v>
      </c>
      <c r="C14" s="27">
        <f>SUM(C11:C13)</f>
        <v>193.53</v>
      </c>
      <c r="D14" s="27">
        <f>SUM(D11:D13)</f>
        <v>27090.22</v>
      </c>
      <c r="E14" s="27">
        <f>SUM(E11:E13)</f>
        <v>17791.939999999999</v>
      </c>
      <c r="F14" s="27">
        <f>SUM(F11:F13)</f>
        <v>-9298.2800000000025</v>
      </c>
      <c r="G14" s="28">
        <f>(E14- D14)/D14</f>
        <v>-0.34323383124980167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5A3A-BB43-4FC5-A0F1-162184B0F05A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408268.79</v>
      </c>
      <c r="C8" s="11">
        <v>464258.4</v>
      </c>
      <c r="D8" s="11">
        <v>437161.54</v>
      </c>
      <c r="E8" s="11">
        <v>451755.16</v>
      </c>
      <c r="F8" s="11">
        <f>E8- D8</f>
        <v>14593.619999999995</v>
      </c>
      <c r="G8" s="14">
        <f>(E8- D8)/D8</f>
        <v>3.3382671311845039E-2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66803.34</v>
      </c>
      <c r="C9" s="18">
        <v>77628.58</v>
      </c>
      <c r="D9" s="18">
        <v>46926.45</v>
      </c>
      <c r="E9" s="18">
        <v>145498.51999999999</v>
      </c>
      <c r="F9" s="18">
        <f>E9- D9</f>
        <v>98572.069999999992</v>
      </c>
      <c r="G9" s="19">
        <f>(E9- D9)/D9</f>
        <v>2.1005652462523798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530869.51</v>
      </c>
      <c r="C10" s="18">
        <v>405849.82</v>
      </c>
      <c r="D10" s="18">
        <v>527580.79</v>
      </c>
      <c r="E10" s="18">
        <v>423342.72</v>
      </c>
      <c r="F10" s="18">
        <f>E10- D10</f>
        <v>-104238.07000000007</v>
      </c>
      <c r="G10" s="19">
        <f>(E10- D10)/D10</f>
        <v>-0.19757745538839663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2519769.63</v>
      </c>
      <c r="C11" s="18">
        <v>1058668.57</v>
      </c>
      <c r="D11" s="18">
        <v>700198.49</v>
      </c>
      <c r="E11" s="18">
        <v>306183.48</v>
      </c>
      <c r="F11" s="18">
        <f>E11- D11</f>
        <v>-394015.01</v>
      </c>
      <c r="G11" s="19">
        <f>(E11- D11)/D11</f>
        <v>-0.56271902271597307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169737.98</v>
      </c>
      <c r="C12" s="18">
        <v>379131.28</v>
      </c>
      <c r="D12" s="18">
        <v>232751.11</v>
      </c>
      <c r="E12" s="18">
        <v>222600.74</v>
      </c>
      <c r="F12" s="18">
        <f>E12- D12</f>
        <v>-10150.369999999995</v>
      </c>
      <c r="G12" s="19">
        <f>(E12- D12)/D12</f>
        <v>-4.3610404264022615E-2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14687.17</v>
      </c>
      <c r="C13" s="18">
        <v>13958.11</v>
      </c>
      <c r="D13" s="18">
        <v>12212.43</v>
      </c>
      <c r="E13" s="18">
        <v>6096.82</v>
      </c>
      <c r="F13" s="18">
        <f>E13- D13</f>
        <v>-6115.6100000000006</v>
      </c>
      <c r="G13" s="19">
        <f>(E13- D13)/D13</f>
        <v>-0.50076929816588511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10618647.800000001</v>
      </c>
      <c r="C14" s="18">
        <v>10167335.119999999</v>
      </c>
      <c r="D14" s="18">
        <v>1668008.53</v>
      </c>
      <c r="E14" s="18">
        <v>1752563.89</v>
      </c>
      <c r="F14" s="18">
        <f>E14- D14</f>
        <v>84555.35999999987</v>
      </c>
      <c r="G14" s="19">
        <f>(E14- D14)/D14</f>
        <v>5.0692402634175897E-2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337309.74</v>
      </c>
      <c r="C15" s="18">
        <v>131765.44</v>
      </c>
      <c r="D15" s="18">
        <v>261236.24</v>
      </c>
      <c r="E15" s="18">
        <v>468654.36</v>
      </c>
      <c r="F15" s="18">
        <f>E15- D15</f>
        <v>207418.12</v>
      </c>
      <c r="G15" s="19">
        <f>(E15- D15)/D15</f>
        <v>0.79398677610732726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146893.92000000001</v>
      </c>
      <c r="C16" s="18">
        <v>77034.77</v>
      </c>
      <c r="D16" s="18">
        <v>74592.639999999999</v>
      </c>
      <c r="E16" s="18">
        <v>101805.78</v>
      </c>
      <c r="F16" s="18">
        <f>E16- D16</f>
        <v>27213.14</v>
      </c>
      <c r="G16" s="19">
        <f>(E16- D16)/D16</f>
        <v>0.36482339276368286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378165.18</v>
      </c>
      <c r="C17" s="18">
        <v>293826.63</v>
      </c>
      <c r="D17" s="18">
        <v>435743.4</v>
      </c>
      <c r="E17" s="18">
        <v>538908.63</v>
      </c>
      <c r="F17" s="18">
        <f>E17- D17</f>
        <v>103165.22999999998</v>
      </c>
      <c r="G17" s="19">
        <f>(E17- D17)/D17</f>
        <v>0.23675683900203645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570142.05000000005</v>
      </c>
      <c r="C18" s="18">
        <v>255106</v>
      </c>
      <c r="D18" s="18">
        <v>78688.08</v>
      </c>
      <c r="E18" s="18">
        <v>28910.77</v>
      </c>
      <c r="F18" s="18">
        <f>E18- D18</f>
        <v>-49777.31</v>
      </c>
      <c r="G18" s="19">
        <f>(E18- D18)/D18</f>
        <v>-0.63259022205142124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3247.33</v>
      </c>
      <c r="C19" s="18">
        <v>1775.74</v>
      </c>
      <c r="D19" s="18">
        <v>300.14999999999998</v>
      </c>
      <c r="E19" s="18">
        <v>7085.4</v>
      </c>
      <c r="F19" s="18">
        <f>E19- D19</f>
        <v>6785.25</v>
      </c>
      <c r="G19" s="19">
        <f>(E19- D19)/D19</f>
        <v>22.606196901549229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176.92</v>
      </c>
      <c r="C20" s="18">
        <v>-315</v>
      </c>
      <c r="D20" s="18">
        <v>233.18</v>
      </c>
      <c r="E20" s="18">
        <v>306.5</v>
      </c>
      <c r="F20" s="18">
        <f>E20- D20</f>
        <v>73.319999999999993</v>
      </c>
      <c r="G20" s="19">
        <f>(E20- D20)/D20</f>
        <v>0.31443520027446603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27745.67</v>
      </c>
      <c r="C21" s="18">
        <v>7930.89</v>
      </c>
      <c r="D21" s="18">
        <v>9915.2000000000007</v>
      </c>
      <c r="E21" s="18">
        <v>13834.57</v>
      </c>
      <c r="F21" s="18">
        <f>E21- D21</f>
        <v>3919.369999999999</v>
      </c>
      <c r="G21" s="19">
        <f>(E21- D21)/D21</f>
        <v>0.39528905115378393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152592.35999999999</v>
      </c>
      <c r="C22" s="18">
        <v>154442.17000000001</v>
      </c>
      <c r="D22" s="18">
        <v>163415.46</v>
      </c>
      <c r="E22" s="18">
        <v>163764.37</v>
      </c>
      <c r="F22" s="18">
        <f>E22- D22</f>
        <v>348.91000000000349</v>
      </c>
      <c r="G22" s="19">
        <f>(E22- D22)/D22</f>
        <v>2.1351101052495495E-3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44247.98</v>
      </c>
      <c r="C23" s="18">
        <v>38679.33</v>
      </c>
      <c r="D23" s="18">
        <v>38195.040000000001</v>
      </c>
      <c r="E23" s="18">
        <v>50899.39</v>
      </c>
      <c r="F23" s="18">
        <f>E23- D23</f>
        <v>12704.349999999999</v>
      </c>
      <c r="G23" s="19">
        <f>(E23- D23)/D23</f>
        <v>0.33261779539961206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1694713.15</v>
      </c>
      <c r="C24" s="18">
        <v>1928711.35</v>
      </c>
      <c r="D24" s="18">
        <v>1705031.02</v>
      </c>
      <c r="E24" s="18">
        <v>1845253.77</v>
      </c>
      <c r="F24" s="18">
        <f>E24- D24</f>
        <v>140222.75</v>
      </c>
      <c r="G24" s="19">
        <f>(E24- D24)/D24</f>
        <v>8.2240585863358667E-2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78324.960000000006</v>
      </c>
      <c r="C25" s="18">
        <v>23850.97</v>
      </c>
      <c r="D25" s="18">
        <v>40076.57</v>
      </c>
      <c r="E25" s="18">
        <v>1110094.02</v>
      </c>
      <c r="F25" s="18">
        <f>E25- D25</f>
        <v>1070017.45</v>
      </c>
      <c r="G25" s="19">
        <f>(E25- D25)/D25</f>
        <v>26.699327063169328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17762343.48</v>
      </c>
      <c r="C26" s="24">
        <f>SUM(C8:C25)</f>
        <v>15479638.17</v>
      </c>
      <c r="D26" s="24">
        <f>SUM(D8:D25)</f>
        <v>6432266.3200000003</v>
      </c>
      <c r="E26" s="24">
        <f>SUM(E8:E25)</f>
        <v>7637558.8899999987</v>
      </c>
      <c r="F26" s="24">
        <f>SUM(F8:F25)</f>
        <v>1205292.5699999998</v>
      </c>
      <c r="G26" s="25">
        <f>(E26- D26)/D26</f>
        <v>0.1873822553416909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17762343.48</v>
      </c>
      <c r="C29" s="18">
        <v>15479638.17</v>
      </c>
      <c r="D29" s="18">
        <v>6432266.3200000003</v>
      </c>
      <c r="E29" s="18">
        <v>7637558.8899999997</v>
      </c>
      <c r="F29" s="18">
        <f>E29- D29</f>
        <v>1205292.5699999994</v>
      </c>
      <c r="G29" s="19">
        <f>(E29- D29)/D29</f>
        <v>0.18738225534169103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17762343.48</v>
      </c>
      <c r="C31" s="27">
        <f>SUM(C28:C30)</f>
        <v>15479638.17</v>
      </c>
      <c r="D31" s="27">
        <f>SUM(D28:D30)</f>
        <v>6432266.3200000003</v>
      </c>
      <c r="E31" s="27">
        <f>SUM(E28:E30)</f>
        <v>7637558.8899999997</v>
      </c>
      <c r="F31" s="27">
        <f>SUM(F28:F30)</f>
        <v>1205292.5699999994</v>
      </c>
      <c r="G31" s="28">
        <f>(E31- D31)/D31</f>
        <v>0.18738225534169103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3EE1-C6E6-46E2-8CA8-02D233083CF9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59339.06</v>
      </c>
      <c r="C8" s="11">
        <v>49036.59</v>
      </c>
      <c r="D8" s="11">
        <v>42955.47</v>
      </c>
      <c r="E8" s="11">
        <v>59064.73</v>
      </c>
      <c r="F8" s="11">
        <f>E8- D8</f>
        <v>16109.260000000002</v>
      </c>
      <c r="G8" s="14">
        <f>(E8- D8)/D8</f>
        <v>0.37502231962541677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85759.83</v>
      </c>
      <c r="C9" s="18">
        <v>69818.539999999994</v>
      </c>
      <c r="D9" s="18">
        <v>129420.18</v>
      </c>
      <c r="E9" s="18">
        <v>86072.53</v>
      </c>
      <c r="F9" s="18">
        <f>E9- D9</f>
        <v>-43347.649999999994</v>
      </c>
      <c r="G9" s="19">
        <f>(E9- D9)/D9</f>
        <v>-0.3349373335750267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471251.95</v>
      </c>
      <c r="C10" s="18">
        <v>605229.73</v>
      </c>
      <c r="D10" s="18">
        <v>475701.78</v>
      </c>
      <c r="E10" s="18">
        <v>320870.15999999997</v>
      </c>
      <c r="F10" s="18">
        <f>E10- D10</f>
        <v>-154831.62000000005</v>
      </c>
      <c r="G10" s="19">
        <f>(E10- D10)/D10</f>
        <v>-0.3254804301972552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66028.55</v>
      </c>
      <c r="C11" s="18">
        <v>49187.5</v>
      </c>
      <c r="D11" s="18">
        <v>66559.539999999994</v>
      </c>
      <c r="E11" s="18">
        <v>100654.96</v>
      </c>
      <c r="F11" s="18">
        <f>E11- D11</f>
        <v>34095.420000000013</v>
      </c>
      <c r="G11" s="19">
        <f>(E11- D11)/D11</f>
        <v>0.51225444166230738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277529.03999999998</v>
      </c>
      <c r="C12" s="18">
        <v>366164.56</v>
      </c>
      <c r="D12" s="18">
        <v>386239.23</v>
      </c>
      <c r="E12" s="18">
        <v>416695.52</v>
      </c>
      <c r="F12" s="18">
        <f>E12- D12</f>
        <v>30456.290000000037</v>
      </c>
      <c r="G12" s="19">
        <f>(E12- D12)/D12</f>
        <v>7.8853434955325583E-2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4609.3599999999997</v>
      </c>
      <c r="C13" s="18">
        <v>4256.8</v>
      </c>
      <c r="D13" s="18">
        <v>6448.93</v>
      </c>
      <c r="E13" s="18">
        <v>7617.18</v>
      </c>
      <c r="F13" s="18">
        <f>E13- D13</f>
        <v>1168.25</v>
      </c>
      <c r="G13" s="19">
        <f>(E13- D13)/D13</f>
        <v>0.18115408292538451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13231.62</v>
      </c>
      <c r="C14" s="18">
        <v>10956.51</v>
      </c>
      <c r="D14" s="18">
        <v>9728.82</v>
      </c>
      <c r="E14" s="18">
        <v>17244.259999999998</v>
      </c>
      <c r="F14" s="18">
        <f>E14- D14</f>
        <v>7515.4399999999987</v>
      </c>
      <c r="G14" s="19">
        <f>(E14- D14)/D14</f>
        <v>0.77249245026632196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20921.29</v>
      </c>
      <c r="C15" s="18">
        <v>1794.95</v>
      </c>
      <c r="D15" s="18">
        <v>11553.15</v>
      </c>
      <c r="E15" s="18">
        <v>13433.01</v>
      </c>
      <c r="F15" s="18">
        <f>E15- D15</f>
        <v>1879.8600000000006</v>
      </c>
      <c r="G15" s="19">
        <f>(E15- D15)/D15</f>
        <v>0.16271406499526109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79707.350000000006</v>
      </c>
      <c r="C16" s="18">
        <v>55489.37</v>
      </c>
      <c r="D16" s="18">
        <v>53983.43</v>
      </c>
      <c r="E16" s="18">
        <v>54182.61</v>
      </c>
      <c r="F16" s="18">
        <f>E16- D16</f>
        <v>199.18000000000029</v>
      </c>
      <c r="G16" s="19">
        <f>(E16- D16)/D16</f>
        <v>3.6896506946668688E-3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19261.77</v>
      </c>
      <c r="C17" s="18">
        <v>16521.73</v>
      </c>
      <c r="D17" s="18">
        <v>27962.240000000002</v>
      </c>
      <c r="E17" s="18">
        <v>29399.31</v>
      </c>
      <c r="F17" s="18">
        <f>E17- D17</f>
        <v>1437.0699999999997</v>
      </c>
      <c r="G17" s="19">
        <f>(E17- D17)/D17</f>
        <v>5.1393236021148508E-2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140236.76999999999</v>
      </c>
      <c r="C18" s="18">
        <v>91588.28</v>
      </c>
      <c r="D18" s="18">
        <v>129309.57</v>
      </c>
      <c r="E18" s="18">
        <v>106756.01</v>
      </c>
      <c r="F18" s="18">
        <f>E18- D18</f>
        <v>-22553.560000000012</v>
      </c>
      <c r="G18" s="19">
        <f>(E18- D18)/D18</f>
        <v>-0.17441524242946604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176168.83</v>
      </c>
      <c r="C19" s="18">
        <v>211916.97</v>
      </c>
      <c r="D19" s="18">
        <v>167019.95000000001</v>
      </c>
      <c r="E19" s="18">
        <v>126120.51</v>
      </c>
      <c r="F19" s="18">
        <f>E19- D19</f>
        <v>-40899.440000000017</v>
      </c>
      <c r="G19" s="19">
        <f>(E19- D19)/D19</f>
        <v>-0.24487757300849397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708758</v>
      </c>
      <c r="C20" s="18">
        <v>732669.14</v>
      </c>
      <c r="D20" s="18">
        <v>817411.01</v>
      </c>
      <c r="E20" s="18">
        <v>924521.48</v>
      </c>
      <c r="F20" s="18">
        <f>E20- D20</f>
        <v>107110.46999999997</v>
      </c>
      <c r="G20" s="19">
        <f>(E20- D20)/D20</f>
        <v>0.13103624576820902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1297890.96</v>
      </c>
      <c r="C21" s="18">
        <v>1047357.72</v>
      </c>
      <c r="D21" s="18">
        <v>1259602.6100000001</v>
      </c>
      <c r="E21" s="18">
        <v>1158665.33</v>
      </c>
      <c r="F21" s="18">
        <f>E21- D21</f>
        <v>-100937.28000000003</v>
      </c>
      <c r="G21" s="19">
        <f>(E21- D21)/D21</f>
        <v>-8.0134225825397434E-2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70214.899999999994</v>
      </c>
      <c r="C22" s="18">
        <v>71325.75</v>
      </c>
      <c r="D22" s="18">
        <v>85435.4</v>
      </c>
      <c r="E22" s="18">
        <v>76458.83</v>
      </c>
      <c r="F22" s="18">
        <f>E22- D22</f>
        <v>-8976.5699999999924</v>
      </c>
      <c r="G22" s="19">
        <f>(E22- D22)/D22</f>
        <v>-0.10506850790187666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363139.64</v>
      </c>
      <c r="C23" s="18">
        <v>417413.95</v>
      </c>
      <c r="D23" s="18">
        <v>523159.18</v>
      </c>
      <c r="E23" s="18">
        <v>601743.28</v>
      </c>
      <c r="F23" s="18">
        <f>E23- D23</f>
        <v>78584.100000000035</v>
      </c>
      <c r="G23" s="19">
        <f>(E23- D23)/D23</f>
        <v>0.1502106873093578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90329.71</v>
      </c>
      <c r="C24" s="18">
        <v>4420644.32</v>
      </c>
      <c r="D24" s="18">
        <v>2262683.0099999998</v>
      </c>
      <c r="E24" s="18">
        <v>2298024.62</v>
      </c>
      <c r="F24" s="18">
        <f>E24- D24</f>
        <v>35341.610000000335</v>
      </c>
      <c r="G24" s="19">
        <f>(E24- D24)/D24</f>
        <v>1.5619337681772904E-2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14908.87</v>
      </c>
      <c r="C25" s="18">
        <v>13174.77</v>
      </c>
      <c r="D25" s="18">
        <v>13045.4</v>
      </c>
      <c r="E25" s="18">
        <v>29550.02</v>
      </c>
      <c r="F25" s="18">
        <f>E25- D25</f>
        <v>16504.620000000003</v>
      </c>
      <c r="G25" s="19">
        <f>(E25- D25)/D25</f>
        <v>1.2651677986110048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3959287.5000000005</v>
      </c>
      <c r="C26" s="24">
        <f>SUM(C8:C25)</f>
        <v>8234547.1799999997</v>
      </c>
      <c r="D26" s="24">
        <f>SUM(D8:D25)</f>
        <v>6468218.9000000004</v>
      </c>
      <c r="E26" s="24">
        <f>SUM(E8:E25)</f>
        <v>6427074.3500000006</v>
      </c>
      <c r="F26" s="24">
        <f>SUM(F8:F25)</f>
        <v>-41144.54999999969</v>
      </c>
      <c r="G26" s="25">
        <f>(E26- D26)/D26</f>
        <v>-6.3610324010524464E-3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3959287.5</v>
      </c>
      <c r="C29" s="18">
        <v>8234547.1799999997</v>
      </c>
      <c r="D29" s="18">
        <v>6468218.9000000004</v>
      </c>
      <c r="E29" s="18">
        <v>6427074.3499999996</v>
      </c>
      <c r="F29" s="18">
        <f>E29- D29</f>
        <v>-41144.550000000745</v>
      </c>
      <c r="G29" s="19">
        <f>(E29- D29)/D29</f>
        <v>-6.3610324010525904E-3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3959287.5</v>
      </c>
      <c r="C31" s="27">
        <f>SUM(C28:C30)</f>
        <v>8234547.1799999997</v>
      </c>
      <c r="D31" s="27">
        <f>SUM(D28:D30)</f>
        <v>6468218.9000000004</v>
      </c>
      <c r="E31" s="27">
        <f>SUM(E28:E30)</f>
        <v>6427074.3499999996</v>
      </c>
      <c r="F31" s="27">
        <f>SUM(F28:F30)</f>
        <v>-41144.550000000745</v>
      </c>
      <c r="G31" s="28">
        <f>(E31- D31)/D31</f>
        <v>-6.3610324010525904E-3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E3130-3F93-471F-BA6A-1120C1EDF980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294763.32</v>
      </c>
      <c r="C8" s="11">
        <v>260687.55</v>
      </c>
      <c r="D8" s="11">
        <v>309723.90000000002</v>
      </c>
      <c r="E8" s="11">
        <v>296404.78000000003</v>
      </c>
      <c r="F8" s="11">
        <f>E8- D8</f>
        <v>-13319.119999999995</v>
      </c>
      <c r="G8" s="14">
        <f>(E8- D8)/D8</f>
        <v>-4.3003203821209778E-2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10751.71</v>
      </c>
      <c r="C9" s="18">
        <v>9040.7900000000009</v>
      </c>
      <c r="D9" s="18">
        <v>9892.14</v>
      </c>
      <c r="E9" s="18">
        <v>17028.169999999998</v>
      </c>
      <c r="F9" s="18">
        <f>E9- D9</f>
        <v>7136.0299999999988</v>
      </c>
      <c r="G9" s="19">
        <f>(E9- D9)/D9</f>
        <v>0.72138384616473272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305515.03000000003</v>
      </c>
      <c r="C10" s="24">
        <f>SUM(C8:C9)</f>
        <v>269728.33999999997</v>
      </c>
      <c r="D10" s="24">
        <f>SUM(D8:D9)</f>
        <v>319616.04000000004</v>
      </c>
      <c r="E10" s="24">
        <f>SUM(E8:E9)</f>
        <v>313432.95</v>
      </c>
      <c r="F10" s="24">
        <f>SUM(F8:F9)</f>
        <v>-6183.0899999999965</v>
      </c>
      <c r="G10" s="25">
        <f>(E10- D10)/D10</f>
        <v>-1.9345368273757553E-2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305515.03000000003</v>
      </c>
      <c r="C13" s="18">
        <v>269728.34000000003</v>
      </c>
      <c r="D13" s="18">
        <v>319616.03999999998</v>
      </c>
      <c r="E13" s="18">
        <v>313432.95</v>
      </c>
      <c r="F13" s="18">
        <f>E13- D13</f>
        <v>-6183.0899999999674</v>
      </c>
      <c r="G13" s="19">
        <f>(E13- D13)/D13</f>
        <v>-1.9345368273757373E-2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305515.03000000003</v>
      </c>
      <c r="C15" s="27">
        <f>SUM(C12:C14)</f>
        <v>269728.34000000003</v>
      </c>
      <c r="D15" s="27">
        <f>SUM(D12:D14)</f>
        <v>319616.03999999998</v>
      </c>
      <c r="E15" s="27">
        <f>SUM(E12:E14)</f>
        <v>313432.95</v>
      </c>
      <c r="F15" s="27">
        <f>SUM(F12:F14)</f>
        <v>-6183.0899999999674</v>
      </c>
      <c r="G15" s="28">
        <f>(E15- D15)/D15</f>
        <v>-1.9345368273757373E-2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71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72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59349-1DCC-4704-A4ED-43244F3166F1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752979994.77999997</v>
      </c>
      <c r="C8" s="11">
        <v>751526801.88</v>
      </c>
      <c r="D8" s="11">
        <v>806724865.76999998</v>
      </c>
      <c r="E8" s="11">
        <v>988272658.60000002</v>
      </c>
      <c r="F8" s="11">
        <f>E8- D8</f>
        <v>181547792.83000004</v>
      </c>
      <c r="G8" s="14">
        <f>(E8- D8)/D8</f>
        <v>0.22504301098580484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752979994.77999997</v>
      </c>
      <c r="C9" s="24">
        <f>SUM(C8:C8)</f>
        <v>751526801.88</v>
      </c>
      <c r="D9" s="24">
        <f>SUM(D8:D8)</f>
        <v>806724865.76999998</v>
      </c>
      <c r="E9" s="24">
        <f>SUM(E8:E8)</f>
        <v>988272658.60000002</v>
      </c>
      <c r="F9" s="24">
        <f>SUM(F8:F8)</f>
        <v>181547792.83000004</v>
      </c>
      <c r="G9" s="25">
        <f>(E9- D9)/D9</f>
        <v>0.22504301098580484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748210994.77999997</v>
      </c>
      <c r="C12" s="18">
        <v>751526801.88</v>
      </c>
      <c r="D12" s="18">
        <v>806724865.76999998</v>
      </c>
      <c r="E12" s="18">
        <v>988272658.60000002</v>
      </c>
      <c r="F12" s="18">
        <f>E12- D12</f>
        <v>181547792.83000004</v>
      </c>
      <c r="G12" s="19">
        <f>(E12- D12)/D12</f>
        <v>0.22504301098580484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748210994.77999997</v>
      </c>
      <c r="C14" s="27">
        <f>SUM(C11:C13)</f>
        <v>751526801.88</v>
      </c>
      <c r="D14" s="27">
        <f>SUM(D11:D13)</f>
        <v>806724865.76999998</v>
      </c>
      <c r="E14" s="27">
        <f>SUM(E11:E13)</f>
        <v>988272658.60000002</v>
      </c>
      <c r="F14" s="27">
        <f>SUM(F11:F13)</f>
        <v>181547792.83000004</v>
      </c>
      <c r="G14" s="28">
        <f>(E14- D14)/D14</f>
        <v>0.22504301098580484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7A4B-C91F-4B79-A707-74DE1D5303E4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79975100.459999993</v>
      </c>
      <c r="C8" s="11">
        <v>78265778.900000006</v>
      </c>
      <c r="D8" s="11">
        <v>76639398.239999995</v>
      </c>
      <c r="E8" s="11">
        <v>85421567.519999996</v>
      </c>
      <c r="F8" s="11">
        <f>E8- D8</f>
        <v>8782169.2800000012</v>
      </c>
      <c r="G8" s="14">
        <f>(E8- D8)/D8</f>
        <v>0.11459079118155667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73</v>
      </c>
      <c r="B9" s="18">
        <v>22547522.48</v>
      </c>
      <c r="C9" s="18">
        <v>24035887.07</v>
      </c>
      <c r="D9" s="18">
        <v>30302906.629999999</v>
      </c>
      <c r="E9" s="18">
        <v>37814725.310000002</v>
      </c>
      <c r="F9" s="18">
        <f>E9- D9</f>
        <v>7511818.6800000034</v>
      </c>
      <c r="G9" s="19">
        <f>(E9- D9)/D9</f>
        <v>0.24789102813534306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74</v>
      </c>
      <c r="B10" s="18">
        <v>1156838.3600000001</v>
      </c>
      <c r="C10" s="18">
        <v>31325353.949999999</v>
      </c>
      <c r="D10" s="18">
        <v>82639789.659999996</v>
      </c>
      <c r="E10" s="18">
        <v>86567785.549999997</v>
      </c>
      <c r="F10" s="18">
        <f>E10- D10</f>
        <v>3927995.8900000006</v>
      </c>
      <c r="G10" s="19">
        <f>(E10- D10)/D10</f>
        <v>4.7531533008018559E-2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103679461.3</v>
      </c>
      <c r="C11" s="24">
        <f>SUM(C8:C10)</f>
        <v>133627019.92</v>
      </c>
      <c r="D11" s="24">
        <f>SUM(D8:D10)</f>
        <v>189582094.52999997</v>
      </c>
      <c r="E11" s="24">
        <f>SUM(E8:E10)</f>
        <v>209804078.38</v>
      </c>
      <c r="F11" s="24">
        <f>SUM(F8:F10)</f>
        <v>20221983.850000005</v>
      </c>
      <c r="G11" s="25">
        <f>(E11- D11)/D11</f>
        <v>0.10666610631206021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103679461.3</v>
      </c>
      <c r="C14" s="18">
        <v>133627019.92</v>
      </c>
      <c r="D14" s="18">
        <v>189582094.53</v>
      </c>
      <c r="E14" s="18">
        <v>209804078.38</v>
      </c>
      <c r="F14" s="18">
        <f>E14- D14</f>
        <v>20221983.849999994</v>
      </c>
      <c r="G14" s="19">
        <f>(E14- D14)/D14</f>
        <v>0.10666610631206003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103679461.3</v>
      </c>
      <c r="C16" s="27">
        <f>SUM(C13:C15)</f>
        <v>133627019.92</v>
      </c>
      <c r="D16" s="27">
        <f>SUM(D13:D15)</f>
        <v>189582094.53</v>
      </c>
      <c r="E16" s="27">
        <f>SUM(E13:E15)</f>
        <v>209804078.38</v>
      </c>
      <c r="F16" s="27">
        <f>SUM(F13:F15)</f>
        <v>20221983.849999994</v>
      </c>
      <c r="G16" s="28">
        <f>(E16- D16)/D16</f>
        <v>0.10666610631206003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75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73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74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99C00-DAE1-4300-9012-606762D1D88A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62934.09</v>
      </c>
      <c r="C8" s="11">
        <v>76968.92</v>
      </c>
      <c r="D8" s="11">
        <v>80059.990000000005</v>
      </c>
      <c r="E8" s="11">
        <v>77539.320000000007</v>
      </c>
      <c r="F8" s="11">
        <f>E8- D8</f>
        <v>-2520.6699999999983</v>
      </c>
      <c r="G8" s="14">
        <f>(E8- D8)/D8</f>
        <v>-3.1484765361574463E-2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137392.20000000001</v>
      </c>
      <c r="C9" s="18">
        <v>119995.38</v>
      </c>
      <c r="D9" s="18">
        <v>186950.41</v>
      </c>
      <c r="E9" s="18">
        <v>238898.86</v>
      </c>
      <c r="F9" s="18">
        <f>E9- D9</f>
        <v>51948.449999999983</v>
      </c>
      <c r="G9" s="19">
        <f>(E9- D9)/D9</f>
        <v>0.27787288618409545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26640.74</v>
      </c>
      <c r="C10" s="18">
        <v>34194.93</v>
      </c>
      <c r="D10" s="18">
        <v>43693.98</v>
      </c>
      <c r="E10" s="18">
        <v>100452.76</v>
      </c>
      <c r="F10" s="18">
        <f>E10- D10</f>
        <v>56758.779999999992</v>
      </c>
      <c r="G10" s="19">
        <f>(E10- D10)/D10</f>
        <v>1.2990068654766627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631303.04</v>
      </c>
      <c r="C11" s="18">
        <v>778796.72</v>
      </c>
      <c r="D11" s="18">
        <v>738300.1</v>
      </c>
      <c r="E11" s="18">
        <v>973773.4</v>
      </c>
      <c r="F11" s="18">
        <f>E11- D11</f>
        <v>235473.30000000005</v>
      </c>
      <c r="G11" s="19">
        <f>(E11- D11)/D11</f>
        <v>0.3189398186455617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2014269.1</v>
      </c>
      <c r="C12" s="18">
        <v>34255.01</v>
      </c>
      <c r="D12" s="18">
        <v>33449.050000000003</v>
      </c>
      <c r="E12" s="18">
        <v>28463.74</v>
      </c>
      <c r="F12" s="18">
        <f>E12- D12</f>
        <v>-4985.3100000000013</v>
      </c>
      <c r="G12" s="19">
        <f>(E12- D12)/D12</f>
        <v>-0.1490419010405378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10951.72</v>
      </c>
      <c r="C13" s="18">
        <v>14947.54</v>
      </c>
      <c r="D13" s="18">
        <v>81785.440000000002</v>
      </c>
      <c r="E13" s="18">
        <v>1951.51</v>
      </c>
      <c r="F13" s="18">
        <f>E13- D13</f>
        <v>-79833.930000000008</v>
      </c>
      <c r="G13" s="19">
        <f>(E13- D13)/D13</f>
        <v>-0.97613866233402924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604500.97</v>
      </c>
      <c r="C14" s="18">
        <v>761701.42</v>
      </c>
      <c r="D14" s="18">
        <v>744288.67</v>
      </c>
      <c r="E14" s="18">
        <v>770970.3</v>
      </c>
      <c r="F14" s="18">
        <f>E14- D14</f>
        <v>26681.630000000005</v>
      </c>
      <c r="G14" s="19">
        <f>(E14- D14)/D14</f>
        <v>3.5848496793589514E-2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96017.76</v>
      </c>
      <c r="C15" s="18">
        <v>12216.18</v>
      </c>
      <c r="D15" s="18">
        <v>22763.09</v>
      </c>
      <c r="E15" s="18">
        <v>92529.17</v>
      </c>
      <c r="F15" s="18">
        <f>E15- D15</f>
        <v>69766.080000000002</v>
      </c>
      <c r="G15" s="19">
        <f>(E15- D15)/D15</f>
        <v>3.0648773958192845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27895.49</v>
      </c>
      <c r="C16" s="18">
        <v>33480</v>
      </c>
      <c r="D16" s="18">
        <v>16688.169999999998</v>
      </c>
      <c r="E16" s="18">
        <v>14999.72</v>
      </c>
      <c r="F16" s="18">
        <f>E16- D16</f>
        <v>-1688.4499999999989</v>
      </c>
      <c r="G16" s="19">
        <f>(E16- D16)/D16</f>
        <v>-0.10117646212856167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35585.21</v>
      </c>
      <c r="C17" s="18">
        <v>7719.54</v>
      </c>
      <c r="D17" s="18">
        <v>19300.02</v>
      </c>
      <c r="E17" s="18">
        <v>23214.67</v>
      </c>
      <c r="F17" s="18">
        <f>E17- D17</f>
        <v>3914.6499999999978</v>
      </c>
      <c r="G17" s="19">
        <f>(E17- D17)/D17</f>
        <v>0.20283139602964131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80690.78</v>
      </c>
      <c r="C18" s="18">
        <v>84014.6</v>
      </c>
      <c r="D18" s="18">
        <v>36823.58</v>
      </c>
      <c r="E18" s="18">
        <v>72348.19</v>
      </c>
      <c r="F18" s="18">
        <f>E18- D18</f>
        <v>35524.61</v>
      </c>
      <c r="G18" s="19">
        <f>(E18- D18)/D18</f>
        <v>0.96472450533055176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1212.26</v>
      </c>
      <c r="C19" s="18">
        <v>164.3</v>
      </c>
      <c r="D19" s="18">
        <v>10.99</v>
      </c>
      <c r="E19" s="18">
        <v>218.95</v>
      </c>
      <c r="F19" s="18">
        <f>E19- D19</f>
        <v>207.95999999999998</v>
      </c>
      <c r="G19" s="19">
        <f>(E19- D19)/D19</f>
        <v>18.922656960873518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991.4</v>
      </c>
      <c r="C20" s="18">
        <v>147.22</v>
      </c>
      <c r="D20" s="18">
        <v>248.79</v>
      </c>
      <c r="E20" s="18">
        <v>849.87</v>
      </c>
      <c r="F20" s="18">
        <f>E20- D20</f>
        <v>601.08000000000004</v>
      </c>
      <c r="G20" s="19">
        <f>(E20- D20)/D20</f>
        <v>2.4160135053659717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4710.75</v>
      </c>
      <c r="C21" s="18">
        <v>1209.29</v>
      </c>
      <c r="D21" s="18">
        <v>15183.67</v>
      </c>
      <c r="E21" s="18">
        <v>189.55</v>
      </c>
      <c r="F21" s="18">
        <f>E21- D21</f>
        <v>-14994.12</v>
      </c>
      <c r="G21" s="19">
        <f>(E21- D21)/D21</f>
        <v>-0.98751619338407648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19090.57</v>
      </c>
      <c r="C22" s="18">
        <v>19209.7</v>
      </c>
      <c r="D22" s="18">
        <v>33861.58</v>
      </c>
      <c r="E22" s="18">
        <v>31845.71</v>
      </c>
      <c r="F22" s="18">
        <f>E22- D22</f>
        <v>-2015.8700000000026</v>
      </c>
      <c r="G22" s="19">
        <f>(E22- D22)/D22</f>
        <v>-5.9532662090782604E-2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8963.69</v>
      </c>
      <c r="C23" s="18">
        <v>7735.88</v>
      </c>
      <c r="D23" s="18">
        <v>7639</v>
      </c>
      <c r="E23" s="18">
        <v>7786.76</v>
      </c>
      <c r="F23" s="18">
        <f>E23- D23</f>
        <v>147.76000000000022</v>
      </c>
      <c r="G23" s="19">
        <f>(E23- D23)/D23</f>
        <v>1.9342845922241159E-2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332832.3</v>
      </c>
      <c r="C24" s="18">
        <v>373674.5</v>
      </c>
      <c r="D24" s="18">
        <v>330336.68</v>
      </c>
      <c r="E24" s="18">
        <v>331286.15999999997</v>
      </c>
      <c r="F24" s="18">
        <f>E24- D24</f>
        <v>949.47999999998137</v>
      </c>
      <c r="G24" s="19">
        <f>(E24- D24)/D24</f>
        <v>2.8742796591646482E-3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132953.99</v>
      </c>
      <c r="C25" s="18">
        <v>320543.46000000002</v>
      </c>
      <c r="D25" s="18">
        <v>190070.23</v>
      </c>
      <c r="E25" s="18">
        <v>348328.21</v>
      </c>
      <c r="F25" s="18">
        <f>E25- D25</f>
        <v>158257.98000000001</v>
      </c>
      <c r="G25" s="19">
        <f>(E25- D25)/D25</f>
        <v>0.83262897088092125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4228936.0599999996</v>
      </c>
      <c r="C26" s="24">
        <f>SUM(C8:C25)</f>
        <v>2680974.59</v>
      </c>
      <c r="D26" s="24">
        <f>SUM(D8:D25)</f>
        <v>2581453.4400000004</v>
      </c>
      <c r="E26" s="24">
        <f>SUM(E8:E25)</f>
        <v>3115646.85</v>
      </c>
      <c r="F26" s="24">
        <f>SUM(F8:F25)</f>
        <v>534193.41</v>
      </c>
      <c r="G26" s="25">
        <f>(E26- D26)/D26</f>
        <v>0.20693513263597718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4228936.0599999996</v>
      </c>
      <c r="C29" s="18">
        <v>2680974.59</v>
      </c>
      <c r="D29" s="18">
        <v>2581453.44</v>
      </c>
      <c r="E29" s="18">
        <v>3115646.85</v>
      </c>
      <c r="F29" s="18">
        <f>E29- D29</f>
        <v>534193.41000000015</v>
      </c>
      <c r="G29" s="19">
        <f>(E29- D29)/D29</f>
        <v>0.2069351326359774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4228936.0599999996</v>
      </c>
      <c r="C31" s="27">
        <f>SUM(C28:C30)</f>
        <v>2680974.59</v>
      </c>
      <c r="D31" s="27">
        <f>SUM(D28:D30)</f>
        <v>2581453.44</v>
      </c>
      <c r="E31" s="27">
        <f>SUM(E28:E30)</f>
        <v>3115646.85</v>
      </c>
      <c r="F31" s="27">
        <f>SUM(F28:F30)</f>
        <v>534193.41000000015</v>
      </c>
      <c r="G31" s="28">
        <f>(E31- D31)/D31</f>
        <v>0.2069351326359774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93DC-5DE2-477E-BCCA-769B9779FD1A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171876.66</v>
      </c>
      <c r="C8" s="11">
        <v>121310.86</v>
      </c>
      <c r="D8" s="11">
        <v>223682.44</v>
      </c>
      <c r="E8" s="11">
        <v>335683.06</v>
      </c>
      <c r="F8" s="11">
        <f>E8- D8</f>
        <v>112000.62</v>
      </c>
      <c r="G8" s="14">
        <f>(E8- D8)/D8</f>
        <v>0.50071261740528217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642226.5</v>
      </c>
      <c r="C9" s="18">
        <v>1634337.43</v>
      </c>
      <c r="D9" s="18">
        <v>2962655.08</v>
      </c>
      <c r="E9" s="18">
        <v>4499243.4400000004</v>
      </c>
      <c r="F9" s="18">
        <f>E9- D9</f>
        <v>1536588.3600000003</v>
      </c>
      <c r="G9" s="19">
        <f>(E9- D9)/D9</f>
        <v>0.51865246493695794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74</v>
      </c>
      <c r="B11" s="18">
        <v>650033.1</v>
      </c>
      <c r="C11" s="18">
        <v>629894.48</v>
      </c>
      <c r="D11" s="18">
        <v>685478.26</v>
      </c>
      <c r="E11" s="18">
        <v>15602115.34</v>
      </c>
      <c r="F11" s="18">
        <f>E11- D11</f>
        <v>14916637.08</v>
      </c>
      <c r="G11" s="19">
        <f>(E11- D11)/D11</f>
        <v>21.760919274084635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46</v>
      </c>
      <c r="B12" s="24">
        <f>SUM(B8:B11)</f>
        <v>1464136.26</v>
      </c>
      <c r="C12" s="24">
        <f>SUM(C8:C11)</f>
        <v>2385542.77</v>
      </c>
      <c r="D12" s="24">
        <f>SUM(D8:D11)</f>
        <v>3871815.7800000003</v>
      </c>
      <c r="E12" s="24">
        <f>SUM(E8:E11)</f>
        <v>20437041.84</v>
      </c>
      <c r="F12" s="24">
        <f>SUM(F8:F11)</f>
        <v>16565226.060000001</v>
      </c>
      <c r="G12" s="25">
        <f>(E12- D12)/D12</f>
        <v>4.2784127658057116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47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1464136.26</v>
      </c>
      <c r="C15" s="18">
        <v>2385542.77</v>
      </c>
      <c r="D15" s="18">
        <v>3871815.78</v>
      </c>
      <c r="E15" s="18">
        <v>20437041.84</v>
      </c>
      <c r="F15" s="18">
        <f>E15- D15</f>
        <v>16565226.060000001</v>
      </c>
      <c r="G15" s="19">
        <f>(E15- D15)/D15</f>
        <v>4.2784127658057125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46</v>
      </c>
      <c r="B17" s="27">
        <f>SUM(B14:B16)</f>
        <v>1464136.26</v>
      </c>
      <c r="C17" s="27">
        <f>SUM(C14:C16)</f>
        <v>2385542.77</v>
      </c>
      <c r="D17" s="27">
        <f>SUM(D14:D16)</f>
        <v>3871815.78</v>
      </c>
      <c r="E17" s="27">
        <f>SUM(E14:E16)</f>
        <v>20437041.84</v>
      </c>
      <c r="F17" s="27">
        <f>SUM(F14:F16)</f>
        <v>16565226.060000001</v>
      </c>
      <c r="G17" s="28">
        <f>(E17- D17)/D17</f>
        <v>4.2784127658057125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</row>
    <row r="21" spans="1:10" ht="36.950000000000003" customHeight="1" x14ac:dyDescent="0.2">
      <c r="A21" s="6" t="s">
        <v>75</v>
      </c>
      <c r="B21" s="7" t="s">
        <v>62</v>
      </c>
      <c r="C21" s="7" t="s">
        <v>63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7" t="s">
        <v>67</v>
      </c>
      <c r="J21" s="8" t="s">
        <v>69</v>
      </c>
    </row>
    <row r="22" spans="1:10" ht="13.5" customHeight="1" x14ac:dyDescent="0.2">
      <c r="A22" s="9" t="s">
        <v>71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72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73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74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46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49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50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6521-26A6-418D-8639-AF6C1C51788E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20381.900000000001</v>
      </c>
      <c r="C8" s="11">
        <v>21516.44</v>
      </c>
      <c r="D8" s="11">
        <v>34148.019999999997</v>
      </c>
      <c r="E8" s="11">
        <v>34629.160000000003</v>
      </c>
      <c r="F8" s="11">
        <f>E8- D8</f>
        <v>481.14000000000669</v>
      </c>
      <c r="G8" s="14">
        <f>(E8- D8)/D8</f>
        <v>1.4089835955349878E-2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40322.85</v>
      </c>
      <c r="C9" s="18">
        <v>23552.05</v>
      </c>
      <c r="D9" s="18">
        <v>25528.45</v>
      </c>
      <c r="E9" s="18">
        <v>30283.94</v>
      </c>
      <c r="F9" s="18">
        <f>E9- D9</f>
        <v>4755.489999999998</v>
      </c>
      <c r="G9" s="19">
        <f>(E9- D9)/D9</f>
        <v>0.18628197168257368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7599.16</v>
      </c>
      <c r="C10" s="18">
        <v>24645.33</v>
      </c>
      <c r="D10" s="18">
        <v>8259.7199999999993</v>
      </c>
      <c r="E10" s="18">
        <v>6373.9</v>
      </c>
      <c r="F10" s="18">
        <f>E10- D10</f>
        <v>-1885.8199999999997</v>
      </c>
      <c r="G10" s="19">
        <f>(E10- D10)/D10</f>
        <v>-0.228315245553118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50141.03</v>
      </c>
      <c r="C11" s="18">
        <v>19583.27</v>
      </c>
      <c r="D11" s="18">
        <v>59226</v>
      </c>
      <c r="E11" s="18">
        <v>643.92999999999995</v>
      </c>
      <c r="F11" s="18">
        <f>E11- D11</f>
        <v>-58582.07</v>
      </c>
      <c r="G11" s="19">
        <f>(E11- D11)/D11</f>
        <v>-0.98912757910377203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443652.4</v>
      </c>
      <c r="C12" s="18">
        <v>181985.93</v>
      </c>
      <c r="D12" s="18">
        <v>278980.63</v>
      </c>
      <c r="E12" s="18">
        <v>398048.69</v>
      </c>
      <c r="F12" s="18">
        <f>E12- D12</f>
        <v>119068.06</v>
      </c>
      <c r="G12" s="19">
        <f>(E12- D12)/D12</f>
        <v>0.42679687116628851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732.41</v>
      </c>
      <c r="C13" s="18">
        <v>142.5</v>
      </c>
      <c r="D13" s="18">
        <v>51.8</v>
      </c>
      <c r="E13" s="18">
        <v>1250.3399999999999</v>
      </c>
      <c r="F13" s="18">
        <f>E13- D13</f>
        <v>1198.54</v>
      </c>
      <c r="G13" s="19">
        <f>(E13- D13)/D13</f>
        <v>23.137837837837839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8903.26</v>
      </c>
      <c r="C14" s="18">
        <v>19999.400000000001</v>
      </c>
      <c r="D14" s="18">
        <v>30982.7</v>
      </c>
      <c r="E14" s="18">
        <v>14691.93</v>
      </c>
      <c r="F14" s="18">
        <f>E14- D14</f>
        <v>-16290.77</v>
      </c>
      <c r="G14" s="19">
        <f>(E14- D14)/D14</f>
        <v>-0.52580214119492497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14581.46</v>
      </c>
      <c r="C15" s="18">
        <v>512.89</v>
      </c>
      <c r="D15" s="18">
        <v>61.9</v>
      </c>
      <c r="E15" s="18">
        <v>329.31</v>
      </c>
      <c r="F15" s="18">
        <f>E15- D15</f>
        <v>267.41000000000003</v>
      </c>
      <c r="G15" s="19">
        <f>(E15- D15)/D15</f>
        <v>4.3200323101777061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33534.129999999997</v>
      </c>
      <c r="C16" s="18">
        <v>17889.240000000002</v>
      </c>
      <c r="D16" s="18">
        <v>23280.7</v>
      </c>
      <c r="E16" s="18">
        <v>11767.14</v>
      </c>
      <c r="F16" s="18">
        <f>E16- D16</f>
        <v>-11513.560000000001</v>
      </c>
      <c r="G16" s="19">
        <f>(E16- D16)/D16</f>
        <v>-0.49455385791664341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9845.61</v>
      </c>
      <c r="C17" s="18">
        <v>4651.3999999999996</v>
      </c>
      <c r="D17" s="18">
        <v>12071.49</v>
      </c>
      <c r="E17" s="18">
        <v>6026.66</v>
      </c>
      <c r="F17" s="18">
        <f>E17- D17</f>
        <v>-6044.83</v>
      </c>
      <c r="G17" s="19">
        <f>(E17- D17)/D17</f>
        <v>-0.50075259972049846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63371.95</v>
      </c>
      <c r="C18" s="18">
        <v>20822.7</v>
      </c>
      <c r="D18" s="18">
        <v>21429.52</v>
      </c>
      <c r="E18" s="18">
        <v>14922.87</v>
      </c>
      <c r="F18" s="18">
        <f>E18- D18</f>
        <v>-6506.65</v>
      </c>
      <c r="G18" s="19">
        <f>(E18- D18)/D18</f>
        <v>-0.30363022596866379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85787.49</v>
      </c>
      <c r="C19" s="18">
        <v>40346.769999999997</v>
      </c>
      <c r="D19" s="18">
        <v>58906.26</v>
      </c>
      <c r="E19" s="18">
        <v>68218.009999999995</v>
      </c>
      <c r="F19" s="18">
        <f>E19- D19</f>
        <v>9311.7499999999927</v>
      </c>
      <c r="G19" s="19">
        <f>(E19- D19)/D19</f>
        <v>0.15807742674547651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161748.41</v>
      </c>
      <c r="C20" s="18">
        <v>161775.21</v>
      </c>
      <c r="D20" s="18">
        <v>158574.20000000001</v>
      </c>
      <c r="E20" s="18">
        <v>157418.54</v>
      </c>
      <c r="F20" s="18">
        <f>E20- D20</f>
        <v>-1155.6600000000035</v>
      </c>
      <c r="G20" s="19">
        <f>(E20- D20)/D20</f>
        <v>-7.2878185732609931E-3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113838.52</v>
      </c>
      <c r="C21" s="18">
        <v>68443.289999999994</v>
      </c>
      <c r="D21" s="18">
        <v>83234.13</v>
      </c>
      <c r="E21" s="18">
        <v>93159.16</v>
      </c>
      <c r="F21" s="18">
        <f>E21- D21</f>
        <v>9925.0299999999988</v>
      </c>
      <c r="G21" s="19">
        <f>(E21- D21)/D21</f>
        <v>0.11924231081648835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69265.59</v>
      </c>
      <c r="C22" s="18">
        <v>70094.320000000007</v>
      </c>
      <c r="D22" s="18">
        <v>86780.34</v>
      </c>
      <c r="E22" s="18">
        <v>75238.17</v>
      </c>
      <c r="F22" s="18">
        <f>E22- D22</f>
        <v>-11542.169999999998</v>
      </c>
      <c r="G22" s="19">
        <f>(E22- D22)/D22</f>
        <v>-0.13300443395358902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189697.44</v>
      </c>
      <c r="C23" s="18">
        <v>191826.28</v>
      </c>
      <c r="D23" s="18">
        <v>262881.63</v>
      </c>
      <c r="E23" s="18">
        <v>260392.1</v>
      </c>
      <c r="F23" s="18">
        <f>E23- D23</f>
        <v>-2489.5299999999988</v>
      </c>
      <c r="G23" s="19">
        <f>(E23- D23)/D23</f>
        <v>-9.4701558264074937E-3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667771.48</v>
      </c>
      <c r="C24" s="18">
        <v>678527.52</v>
      </c>
      <c r="D24" s="18">
        <v>20599.63</v>
      </c>
      <c r="E24" s="18">
        <v>20851.2</v>
      </c>
      <c r="F24" s="18">
        <f>E24- D24</f>
        <v>251.56999999999971</v>
      </c>
      <c r="G24" s="19">
        <f>(E24- D24)/D24</f>
        <v>1.2212355270458726E-2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1018.7</v>
      </c>
      <c r="C25" s="18">
        <v>61045.96</v>
      </c>
      <c r="D25" s="18">
        <v>63471</v>
      </c>
      <c r="E25" s="18">
        <v>1549.77</v>
      </c>
      <c r="F25" s="18">
        <f>E25- D25</f>
        <v>-61921.23</v>
      </c>
      <c r="G25" s="19">
        <f>(E25- D25)/D25</f>
        <v>-0.97558302216760417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1982193.79</v>
      </c>
      <c r="C26" s="24">
        <f>SUM(C8:C25)</f>
        <v>1607360.5000000002</v>
      </c>
      <c r="D26" s="24">
        <f>SUM(D8:D25)</f>
        <v>1228468.1200000001</v>
      </c>
      <c r="E26" s="24">
        <f>SUM(E8:E25)</f>
        <v>1195794.82</v>
      </c>
      <c r="F26" s="24">
        <f>SUM(F8:F25)</f>
        <v>-32673.300000000003</v>
      </c>
      <c r="G26" s="25">
        <f>(E26- D26)/D26</f>
        <v>-2.6596782991812635E-2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1982193.79</v>
      </c>
      <c r="C29" s="18">
        <v>1607360.5</v>
      </c>
      <c r="D29" s="18">
        <v>1228468.1200000001</v>
      </c>
      <c r="E29" s="18">
        <v>1195794.82</v>
      </c>
      <c r="F29" s="18">
        <f>E29- D29</f>
        <v>-32673.300000000047</v>
      </c>
      <c r="G29" s="19">
        <f>(E29- D29)/D29</f>
        <v>-2.6596782991812635E-2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1982193.79</v>
      </c>
      <c r="C31" s="27">
        <f>SUM(C28:C30)</f>
        <v>1607360.5</v>
      </c>
      <c r="D31" s="27">
        <f>SUM(D28:D30)</f>
        <v>1228468.1200000001</v>
      </c>
      <c r="E31" s="27">
        <f>SUM(E28:E30)</f>
        <v>1195794.82</v>
      </c>
      <c r="F31" s="27">
        <f>SUM(F28:F30)</f>
        <v>-32673.300000000047</v>
      </c>
      <c r="G31" s="28">
        <f>(E31- D31)/D31</f>
        <v>-2.6596782991812635E-2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8AE7-4F80-4504-8B77-8F5BFD615C40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1248166.26</v>
      </c>
      <c r="C8" s="11">
        <v>1283212.04</v>
      </c>
      <c r="D8" s="11">
        <v>1445909.29</v>
      </c>
      <c r="E8" s="11">
        <v>1520932.05</v>
      </c>
      <c r="F8" s="11">
        <f>E8- D8</f>
        <v>75022.760000000009</v>
      </c>
      <c r="G8" s="14">
        <f>(E8- D8)/D8</f>
        <v>5.1886214798440092E-2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289151.25</v>
      </c>
      <c r="C9" s="18">
        <v>231897.9</v>
      </c>
      <c r="D9" s="18">
        <v>86024.18</v>
      </c>
      <c r="E9" s="18">
        <v>123851.06</v>
      </c>
      <c r="F9" s="18">
        <f>E9- D9</f>
        <v>37826.880000000005</v>
      </c>
      <c r="G9" s="19">
        <f>(E9- D9)/D9</f>
        <v>0.43972380788750337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30778.79</v>
      </c>
      <c r="C10" s="18">
        <v>-216526.93</v>
      </c>
      <c r="D10" s="18">
        <v>-673302.77</v>
      </c>
      <c r="E10" s="18">
        <v>-379545.72</v>
      </c>
      <c r="F10" s="18">
        <f>E10- D10</f>
        <v>293757.05000000005</v>
      </c>
      <c r="G10" s="19">
        <f>(E10- D10)/D10</f>
        <v>-0.43629265033322234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5639600.8499999996</v>
      </c>
      <c r="C11" s="18">
        <v>5666137.2400000002</v>
      </c>
      <c r="D11" s="18">
        <v>6128948.5</v>
      </c>
      <c r="E11" s="18">
        <v>6431097.6299999999</v>
      </c>
      <c r="F11" s="18">
        <f>E11- D11</f>
        <v>302149.12999999989</v>
      </c>
      <c r="G11" s="19">
        <f>(E11- D11)/D11</f>
        <v>4.9298689652882526E-2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3045771.55</v>
      </c>
      <c r="C12" s="18">
        <v>3160102.25</v>
      </c>
      <c r="D12" s="18">
        <v>3859932.85</v>
      </c>
      <c r="E12" s="18">
        <v>3628079.31</v>
      </c>
      <c r="F12" s="18">
        <f>E12- D12</f>
        <v>-231853.54000000004</v>
      </c>
      <c r="G12" s="19">
        <f>(E12- D12)/D12</f>
        <v>-6.0066728881047769E-2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21304.18</v>
      </c>
      <c r="C13" s="18">
        <v>8091.46</v>
      </c>
      <c r="D13" s="18">
        <v>41424.22</v>
      </c>
      <c r="E13" s="18">
        <v>14432.91</v>
      </c>
      <c r="F13" s="18">
        <f>E13- D13</f>
        <v>-26991.31</v>
      </c>
      <c r="G13" s="19">
        <f>(E13- D13)/D13</f>
        <v>-0.65158281797460516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2016309.13</v>
      </c>
      <c r="C14" s="18">
        <v>1867644.48</v>
      </c>
      <c r="D14" s="18">
        <v>2599226.2000000002</v>
      </c>
      <c r="E14" s="18">
        <v>2258042.69</v>
      </c>
      <c r="F14" s="18">
        <f>E14- D14</f>
        <v>-341183.51000000024</v>
      </c>
      <c r="G14" s="19">
        <f>(E14- D14)/D14</f>
        <v>-0.13126349295801967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142614.74</v>
      </c>
      <c r="C15" s="18">
        <v>22479.15</v>
      </c>
      <c r="D15" s="18">
        <v>72560.490000000005</v>
      </c>
      <c r="E15" s="18">
        <v>150355.23000000001</v>
      </c>
      <c r="F15" s="18">
        <f>E15- D15</f>
        <v>77794.740000000005</v>
      </c>
      <c r="G15" s="19">
        <f>(E15- D15)/D15</f>
        <v>1.0721363651210183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57908.44</v>
      </c>
      <c r="C16" s="18">
        <v>-15888.23</v>
      </c>
      <c r="D16" s="18">
        <v>937.23</v>
      </c>
      <c r="E16" s="18">
        <v>-688.82</v>
      </c>
      <c r="F16" s="18">
        <f>E16- D16</f>
        <v>-1626.0500000000002</v>
      </c>
      <c r="G16" s="19">
        <f>(E16- D16)/D16</f>
        <v>-1.734952999797275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-448305.07</v>
      </c>
      <c r="C17" s="18">
        <v>-195650.21</v>
      </c>
      <c r="D17" s="18">
        <v>-252333.09</v>
      </c>
      <c r="E17" s="18">
        <v>-356579.4</v>
      </c>
      <c r="F17" s="18">
        <f>E17- D17</f>
        <v>-104246.31000000003</v>
      </c>
      <c r="G17" s="19">
        <f>(E17- D17)/D17</f>
        <v>0.41312976431271869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1745846.96</v>
      </c>
      <c r="C18" s="18">
        <v>1666572.58</v>
      </c>
      <c r="D18" s="18">
        <v>1979728.23</v>
      </c>
      <c r="E18" s="18">
        <v>3292899.5</v>
      </c>
      <c r="F18" s="18">
        <f>E18- D18</f>
        <v>1313171.27</v>
      </c>
      <c r="G18" s="19">
        <f>(E18- D18)/D18</f>
        <v>0.66330885729704425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48097.9</v>
      </c>
      <c r="C19" s="18">
        <v>17296.3</v>
      </c>
      <c r="D19" s="18">
        <v>35057</v>
      </c>
      <c r="E19" s="18">
        <v>35574.68</v>
      </c>
      <c r="F19" s="18">
        <f>E19- D19</f>
        <v>517.68000000000029</v>
      </c>
      <c r="G19" s="19">
        <f>(E19- D19)/D19</f>
        <v>1.4766808340702294E-2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716.5</v>
      </c>
      <c r="C20" s="18">
        <v>593.79999999999995</v>
      </c>
      <c r="D20" s="18">
        <v>1526.38</v>
      </c>
      <c r="E20" s="18">
        <v>1217.76</v>
      </c>
      <c r="F20" s="18">
        <f>E20- D20</f>
        <v>-308.62000000000012</v>
      </c>
      <c r="G20" s="19">
        <f>(E20- D20)/D20</f>
        <v>-0.20219080438685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47412.28</v>
      </c>
      <c r="C21" s="18">
        <v>2952.71</v>
      </c>
      <c r="D21" s="18">
        <v>8938.8799999999992</v>
      </c>
      <c r="E21" s="18">
        <v>12153.21</v>
      </c>
      <c r="F21" s="18">
        <f>E21- D21</f>
        <v>3214.33</v>
      </c>
      <c r="G21" s="19">
        <f>(E21- D21)/D21</f>
        <v>0.35958979200973729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233577.31</v>
      </c>
      <c r="C22" s="18">
        <v>263845.81</v>
      </c>
      <c r="D22" s="18">
        <v>58220.76</v>
      </c>
      <c r="E22" s="18">
        <v>45656.74</v>
      </c>
      <c r="F22" s="18">
        <f>E22- D22</f>
        <v>-12564.020000000004</v>
      </c>
      <c r="G22" s="19">
        <f>(E22- D22)/D22</f>
        <v>-0.2157996563425143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8401.17</v>
      </c>
      <c r="C23" s="18">
        <v>5898.28</v>
      </c>
      <c r="D23" s="18">
        <v>3057.65</v>
      </c>
      <c r="E23" s="18">
        <v>11915.54</v>
      </c>
      <c r="F23" s="18">
        <f>E23- D23</f>
        <v>8857.8900000000012</v>
      </c>
      <c r="G23" s="19">
        <f>(E23- D23)/D23</f>
        <v>2.8969600837244291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2685082.84</v>
      </c>
      <c r="C24" s="18">
        <v>2755168.64</v>
      </c>
      <c r="D24" s="18">
        <v>1909245.12</v>
      </c>
      <c r="E24" s="18">
        <v>-849579.56</v>
      </c>
      <c r="F24" s="18">
        <f>E24- D24</f>
        <v>-2758824.68</v>
      </c>
      <c r="G24" s="19">
        <f>(E24- D24)/D24</f>
        <v>-1.4449819203937522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2076026.64</v>
      </c>
      <c r="C25" s="18">
        <v>2165032.2400000002</v>
      </c>
      <c r="D25" s="18">
        <v>2426878.2799999998</v>
      </c>
      <c r="E25" s="18">
        <v>2215745.7400000002</v>
      </c>
      <c r="F25" s="18">
        <f>E25- D25</f>
        <v>-211132.53999999957</v>
      </c>
      <c r="G25" s="19">
        <f>(E25- D25)/D25</f>
        <v>-8.6997581106539712E-2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18888461.719999999</v>
      </c>
      <c r="C26" s="24">
        <f>SUM(C8:C25)</f>
        <v>18688859.510000005</v>
      </c>
      <c r="D26" s="24">
        <f>SUM(D8:D25)</f>
        <v>19731979.400000006</v>
      </c>
      <c r="E26" s="24">
        <f>SUM(E8:E25)</f>
        <v>18155560.549999997</v>
      </c>
      <c r="F26" s="24">
        <f>SUM(F8:F25)</f>
        <v>-1576418.8500000003</v>
      </c>
      <c r="G26" s="25">
        <f>(E26- D26)/D26</f>
        <v>-7.9891571851124499E-2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18888461.719999999</v>
      </c>
      <c r="C29" s="18">
        <v>18688859.510000002</v>
      </c>
      <c r="D29" s="18">
        <v>19731979.399999999</v>
      </c>
      <c r="E29" s="18">
        <v>16638560.560000001</v>
      </c>
      <c r="F29" s="18">
        <f>E29- D29</f>
        <v>-3093418.839999998</v>
      </c>
      <c r="G29" s="19">
        <f>(E29- D29)/D29</f>
        <v>-0.15677184621427276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18888461.719999999</v>
      </c>
      <c r="C31" s="27">
        <f>SUM(C28:C30)</f>
        <v>18688859.510000002</v>
      </c>
      <c r="D31" s="27">
        <f>SUM(D28:D30)</f>
        <v>19731979.399999999</v>
      </c>
      <c r="E31" s="27">
        <f>SUM(E28:E30)</f>
        <v>16638560.560000001</v>
      </c>
      <c r="F31" s="27">
        <f>SUM(F28:F30)</f>
        <v>-3093418.839999998</v>
      </c>
      <c r="G31" s="28">
        <f>(E31- D31)/D31</f>
        <v>-0.15677184621427276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E543-DC8A-4403-88F4-CCED11803401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141018.01</v>
      </c>
      <c r="C8" s="11">
        <v>149139.96</v>
      </c>
      <c r="D8" s="11">
        <v>137072.06</v>
      </c>
      <c r="E8" s="11">
        <v>146041.92000000001</v>
      </c>
      <c r="F8" s="11">
        <f>E8- D8</f>
        <v>8969.8600000000151</v>
      </c>
      <c r="G8" s="14">
        <f>(E8- D8)/D8</f>
        <v>6.5439010692624117E-2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949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141967.01</v>
      </c>
      <c r="C10" s="24">
        <f>SUM(C8:C9)</f>
        <v>149139.96</v>
      </c>
      <c r="D10" s="24">
        <f>SUM(D8:D9)</f>
        <v>137072.06</v>
      </c>
      <c r="E10" s="24">
        <f>SUM(E8:E9)</f>
        <v>146041.92000000001</v>
      </c>
      <c r="F10" s="24">
        <f>SUM(F8:F9)</f>
        <v>8969.8600000000151</v>
      </c>
      <c r="G10" s="25">
        <f>(E10- D10)/D10</f>
        <v>6.5439010692624117E-2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141967.01</v>
      </c>
      <c r="C13" s="18">
        <v>149139.96</v>
      </c>
      <c r="D13" s="18">
        <v>137072.06</v>
      </c>
      <c r="E13" s="18">
        <v>146041.92000000001</v>
      </c>
      <c r="F13" s="18">
        <f>E13- D13</f>
        <v>8969.8600000000151</v>
      </c>
      <c r="G13" s="19">
        <f>(E13- D13)/D13</f>
        <v>6.5439010692624117E-2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141967.01</v>
      </c>
      <c r="C15" s="27">
        <f>SUM(C12:C14)</f>
        <v>149139.96</v>
      </c>
      <c r="D15" s="27">
        <f>SUM(D12:D14)</f>
        <v>137072.06</v>
      </c>
      <c r="E15" s="27">
        <f>SUM(E12:E14)</f>
        <v>146041.92000000001</v>
      </c>
      <c r="F15" s="27">
        <f>SUM(F12:F14)</f>
        <v>8969.8600000000151</v>
      </c>
      <c r="G15" s="28">
        <f>(E15- D15)/D15</f>
        <v>6.5439010692624117E-2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71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72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70A1-37D6-40FA-8FFD-3C7E6B4EB33C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177543.26</v>
      </c>
      <c r="C8" s="11">
        <v>183194.85</v>
      </c>
      <c r="D8" s="11">
        <v>175839.99</v>
      </c>
      <c r="E8" s="11">
        <v>162633.9</v>
      </c>
      <c r="F8" s="11">
        <f>E8- D8</f>
        <v>-13206.089999999997</v>
      </c>
      <c r="G8" s="14">
        <f>(E8- D8)/D8</f>
        <v>-7.5102881887106551E-2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39562.800000000003</v>
      </c>
      <c r="C9" s="18">
        <v>33913.440000000002</v>
      </c>
      <c r="D9" s="18">
        <v>49409.18</v>
      </c>
      <c r="E9" s="18">
        <v>123744.72</v>
      </c>
      <c r="F9" s="18">
        <f>E9- D9</f>
        <v>74335.540000000008</v>
      </c>
      <c r="G9" s="19">
        <f>(E9- D9)/D9</f>
        <v>1.5044884371689635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212992.49</v>
      </c>
      <c r="C10" s="18">
        <v>197770.47</v>
      </c>
      <c r="D10" s="18">
        <v>218594.82</v>
      </c>
      <c r="E10" s="18">
        <v>232411.76</v>
      </c>
      <c r="F10" s="18">
        <f>E10- D10</f>
        <v>13816.940000000002</v>
      </c>
      <c r="G10" s="19">
        <f>(E10- D10)/D10</f>
        <v>6.320799367523898E-2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209442.41</v>
      </c>
      <c r="C11" s="18">
        <v>177483.13</v>
      </c>
      <c r="D11" s="18">
        <v>232306.84</v>
      </c>
      <c r="E11" s="18">
        <v>280730.87</v>
      </c>
      <c r="F11" s="18">
        <f>E11- D11</f>
        <v>48424.03</v>
      </c>
      <c r="G11" s="19">
        <f>(E11- D11)/D11</f>
        <v>0.20844857602987496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20821.939999999999</v>
      </c>
      <c r="C12" s="18">
        <v>184981.61</v>
      </c>
      <c r="D12" s="18">
        <v>97339.7</v>
      </c>
      <c r="E12" s="18">
        <v>150028.21</v>
      </c>
      <c r="F12" s="18">
        <f>E12- D12</f>
        <v>52688.509999999995</v>
      </c>
      <c r="G12" s="19">
        <f>(E12- D12)/D12</f>
        <v>0.54128490225468129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13130.48</v>
      </c>
      <c r="C13" s="18">
        <v>10033.1</v>
      </c>
      <c r="D13" s="18">
        <v>7607.71</v>
      </c>
      <c r="E13" s="18">
        <v>9197.36</v>
      </c>
      <c r="F13" s="18">
        <f>E13- D13</f>
        <v>1589.6500000000005</v>
      </c>
      <c r="G13" s="19">
        <f>(E13- D13)/D13</f>
        <v>0.20895249687488096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64748.59</v>
      </c>
      <c r="C14" s="18">
        <v>76286.559999999998</v>
      </c>
      <c r="D14" s="18">
        <v>134976.6</v>
      </c>
      <c r="E14" s="18">
        <v>121067.6</v>
      </c>
      <c r="F14" s="18">
        <f>E14- D14</f>
        <v>-13909</v>
      </c>
      <c r="G14" s="19">
        <f>(E14- D14)/D14</f>
        <v>-0.10304749119477005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130382.06</v>
      </c>
      <c r="C15" s="18">
        <v>15769</v>
      </c>
      <c r="D15" s="18">
        <v>55004.56</v>
      </c>
      <c r="E15" s="18">
        <v>140914.9</v>
      </c>
      <c r="F15" s="18">
        <f>E15- D15</f>
        <v>85910.34</v>
      </c>
      <c r="G15" s="19">
        <f>(E15- D15)/D15</f>
        <v>1.5618766880418642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43134.78</v>
      </c>
      <c r="C16" s="18">
        <v>20608.66</v>
      </c>
      <c r="D16" s="18">
        <v>34424.25</v>
      </c>
      <c r="E16" s="18">
        <v>33444.83</v>
      </c>
      <c r="F16" s="18">
        <f>E16- D16</f>
        <v>-979.41999999999825</v>
      </c>
      <c r="G16" s="19">
        <f>(E16- D16)/D16</f>
        <v>-2.8451455006281857E-2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125414.74</v>
      </c>
      <c r="C17" s="18">
        <v>11703.68</v>
      </c>
      <c r="D17" s="18">
        <v>64019.55</v>
      </c>
      <c r="E17" s="18">
        <v>113461.34</v>
      </c>
      <c r="F17" s="18">
        <f>E17- D17</f>
        <v>49441.789999999994</v>
      </c>
      <c r="G17" s="19">
        <f>(E17- D17)/D17</f>
        <v>0.77229205766051134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61937.56</v>
      </c>
      <c r="C18" s="18">
        <v>15026.36</v>
      </c>
      <c r="D18" s="18">
        <v>154589.63</v>
      </c>
      <c r="E18" s="18">
        <v>40290.39</v>
      </c>
      <c r="F18" s="18">
        <f>E18- D18</f>
        <v>-114299.24</v>
      </c>
      <c r="G18" s="19">
        <f>(E18- D18)/D18</f>
        <v>-0.73937197469196347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1549.04</v>
      </c>
      <c r="C19" s="18">
        <v>702.21</v>
      </c>
      <c r="D19" s="18">
        <v>1396.41</v>
      </c>
      <c r="E19" s="18">
        <v>1237.68</v>
      </c>
      <c r="F19" s="18">
        <f>E19- D19</f>
        <v>-158.73000000000002</v>
      </c>
      <c r="G19" s="19">
        <f>(E19- D19)/D19</f>
        <v>-0.11367005392399081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88.34</v>
      </c>
      <c r="C20" s="18">
        <v>240.99</v>
      </c>
      <c r="D20" s="18">
        <v>44.45</v>
      </c>
      <c r="E20" s="18">
        <v>1565.41</v>
      </c>
      <c r="F20" s="18">
        <f>E20- D20</f>
        <v>1520.96</v>
      </c>
      <c r="G20" s="19">
        <f>(E20- D20)/D20</f>
        <v>34.217322834645671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40547.699999999997</v>
      </c>
      <c r="C21" s="18">
        <v>49486.25</v>
      </c>
      <c r="D21" s="18">
        <v>57162.36</v>
      </c>
      <c r="E21" s="18">
        <v>167311.79999999999</v>
      </c>
      <c r="F21" s="18">
        <f>E21- D21</f>
        <v>110149.43999999999</v>
      </c>
      <c r="G21" s="19">
        <f>(E21- D21)/D21</f>
        <v>1.9269575293952173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29075.360000000001</v>
      </c>
      <c r="C22" s="18">
        <v>40624.86</v>
      </c>
      <c r="D22" s="18">
        <v>44971.85</v>
      </c>
      <c r="E22" s="18">
        <v>40467.43</v>
      </c>
      <c r="F22" s="18">
        <f>E22- D22</f>
        <v>-4504.4199999999983</v>
      </c>
      <c r="G22" s="19">
        <f>(E22- D22)/D22</f>
        <v>-0.10016087841616474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18253.32</v>
      </c>
      <c r="C23" s="18">
        <v>16321.84</v>
      </c>
      <c r="D23" s="18">
        <v>16111.38</v>
      </c>
      <c r="E23" s="18">
        <v>16416.52</v>
      </c>
      <c r="F23" s="18">
        <f>E23- D23</f>
        <v>305.14000000000124</v>
      </c>
      <c r="G23" s="19">
        <f>(E23- D23)/D23</f>
        <v>1.8939408045741658E-2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677791.58</v>
      </c>
      <c r="C24" s="18">
        <v>796177.38</v>
      </c>
      <c r="D24" s="18">
        <v>704122.47</v>
      </c>
      <c r="E24" s="18">
        <v>679482.24</v>
      </c>
      <c r="F24" s="18">
        <f>E24- D24</f>
        <v>-24640.229999999981</v>
      </c>
      <c r="G24" s="19">
        <f>(E24- D24)/D24</f>
        <v>-3.4994238999360411E-2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20551.71</v>
      </c>
      <c r="C25" s="18">
        <v>317.39</v>
      </c>
      <c r="D25" s="18">
        <v>2031.72</v>
      </c>
      <c r="E25" s="18">
        <v>4979.7700000000004</v>
      </c>
      <c r="F25" s="18">
        <f>E25- D25</f>
        <v>2948.05</v>
      </c>
      <c r="G25" s="19">
        <f>(E25- D25)/D25</f>
        <v>1.4510119504656154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1886968.1600000001</v>
      </c>
      <c r="C26" s="24">
        <f>SUM(C8:C25)</f>
        <v>1830641.7799999998</v>
      </c>
      <c r="D26" s="24">
        <f>SUM(D8:D25)</f>
        <v>2049953.47</v>
      </c>
      <c r="E26" s="24">
        <f>SUM(E8:E25)</f>
        <v>2319386.73</v>
      </c>
      <c r="F26" s="24">
        <f>SUM(F8:F25)</f>
        <v>269433.26</v>
      </c>
      <c r="G26" s="25">
        <f>(E26- D26)/D26</f>
        <v>0.13143384176422307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1886968.16</v>
      </c>
      <c r="C29" s="18">
        <v>1830641.78</v>
      </c>
      <c r="D29" s="18">
        <v>2049953.47</v>
      </c>
      <c r="E29" s="18">
        <v>2319386.73</v>
      </c>
      <c r="F29" s="18">
        <f>E29- D29</f>
        <v>269433.26</v>
      </c>
      <c r="G29" s="19">
        <f>(E29- D29)/D29</f>
        <v>0.13143384176422307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1886968.16</v>
      </c>
      <c r="C31" s="27">
        <f>SUM(C28:C30)</f>
        <v>1830641.78</v>
      </c>
      <c r="D31" s="27">
        <f>SUM(D28:D30)</f>
        <v>2049953.47</v>
      </c>
      <c r="E31" s="27">
        <f>SUM(E28:E30)</f>
        <v>2319386.73</v>
      </c>
      <c r="F31" s="27">
        <f>SUM(F28:F30)</f>
        <v>269433.26</v>
      </c>
      <c r="G31" s="28">
        <f>(E31- D31)/D31</f>
        <v>0.13143384176422307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8AE7-AE24-4A84-9984-2AB905960E81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2366605.37</v>
      </c>
      <c r="C8" s="11">
        <v>1701904.51</v>
      </c>
      <c r="D8" s="11">
        <v>1914667.56</v>
      </c>
      <c r="E8" s="11">
        <v>2044557.87</v>
      </c>
      <c r="F8" s="11">
        <f>E8- D8</f>
        <v>129890.31000000006</v>
      </c>
      <c r="G8" s="14">
        <f>(E8- D8)/D8</f>
        <v>6.7839614935555737E-2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2255669.7599999998</v>
      </c>
      <c r="C9" s="18">
        <v>1914847.54</v>
      </c>
      <c r="D9" s="18">
        <v>2452967.5499999998</v>
      </c>
      <c r="E9" s="18">
        <v>2795803.13</v>
      </c>
      <c r="F9" s="18">
        <f>E9- D9</f>
        <v>342835.58000000007</v>
      </c>
      <c r="G9" s="19">
        <f>(E9- D9)/D9</f>
        <v>0.13976360184626171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30728.44</v>
      </c>
      <c r="C10" s="18">
        <v>28691.69</v>
      </c>
      <c r="D10" s="18">
        <v>30749.99</v>
      </c>
      <c r="E10" s="18">
        <v>0</v>
      </c>
      <c r="F10" s="18">
        <f>E10- D10</f>
        <v>-30749.99</v>
      </c>
      <c r="G10" s="19">
        <f>(E10- D10)/D10</f>
        <v>-1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74</v>
      </c>
      <c r="B11" s="18">
        <v>4999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46</v>
      </c>
      <c r="B12" s="24">
        <f>SUM(B8:B11)</f>
        <v>4658002.57</v>
      </c>
      <c r="C12" s="24">
        <f>SUM(C8:C11)</f>
        <v>3645443.7399999998</v>
      </c>
      <c r="D12" s="24">
        <f>SUM(D8:D11)</f>
        <v>4398385.0999999996</v>
      </c>
      <c r="E12" s="24">
        <f>SUM(E8:E11)</f>
        <v>4840361</v>
      </c>
      <c r="F12" s="24">
        <f>SUM(F8:F11)</f>
        <v>441975.90000000014</v>
      </c>
      <c r="G12" s="25">
        <f>(E12- D12)/D12</f>
        <v>0.10048594880880267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47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4658002.57</v>
      </c>
      <c r="C15" s="18">
        <v>3645443.74</v>
      </c>
      <c r="D15" s="18">
        <v>4398385.0999999996</v>
      </c>
      <c r="E15" s="18">
        <v>4840361</v>
      </c>
      <c r="F15" s="18">
        <f>E15- D15</f>
        <v>441975.90000000037</v>
      </c>
      <c r="G15" s="19">
        <f>(E15- D15)/D15</f>
        <v>0.10048594880880267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46</v>
      </c>
      <c r="B17" s="27">
        <f>SUM(B14:B16)</f>
        <v>4658002.57</v>
      </c>
      <c r="C17" s="27">
        <f>SUM(C14:C16)</f>
        <v>3645443.74</v>
      </c>
      <c r="D17" s="27">
        <f>SUM(D14:D16)</f>
        <v>4398385.0999999996</v>
      </c>
      <c r="E17" s="27">
        <f>SUM(E14:E16)</f>
        <v>4840361</v>
      </c>
      <c r="F17" s="27">
        <f>SUM(F14:F16)</f>
        <v>441975.90000000037</v>
      </c>
      <c r="G17" s="28">
        <f>(E17- D17)/D17</f>
        <v>0.10048594880880267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</row>
    <row r="21" spans="1:10" ht="36.950000000000003" customHeight="1" x14ac:dyDescent="0.2">
      <c r="A21" s="6" t="s">
        <v>75</v>
      </c>
      <c r="B21" s="7" t="s">
        <v>62</v>
      </c>
      <c r="C21" s="7" t="s">
        <v>63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7" t="s">
        <v>67</v>
      </c>
      <c r="J21" s="8" t="s">
        <v>69</v>
      </c>
    </row>
    <row r="22" spans="1:10" ht="13.5" customHeight="1" x14ac:dyDescent="0.2">
      <c r="A22" s="9" t="s">
        <v>71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72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73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74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46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49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50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3A47-1125-40BB-AC76-9B5CE1AFE672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192349896.44999999</v>
      </c>
      <c r="C8" s="11">
        <v>669772865.70000005</v>
      </c>
      <c r="D8" s="11">
        <v>856233044.71000004</v>
      </c>
      <c r="E8" s="11">
        <v>1063034282.98</v>
      </c>
      <c r="F8" s="11">
        <f>E8- D8</f>
        <v>206801238.26999998</v>
      </c>
      <c r="G8" s="14">
        <f>(E8- D8)/D8</f>
        <v>0.24152447694896204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192349896.44999999</v>
      </c>
      <c r="C9" s="24">
        <f>SUM(C8:C8)</f>
        <v>669772865.70000005</v>
      </c>
      <c r="D9" s="24">
        <f>SUM(D8:D8)</f>
        <v>856233044.71000004</v>
      </c>
      <c r="E9" s="24">
        <f>SUM(E8:E8)</f>
        <v>1063034282.98</v>
      </c>
      <c r="F9" s="24">
        <f>SUM(F8:F8)</f>
        <v>206801238.26999998</v>
      </c>
      <c r="G9" s="25">
        <f>(E9- D9)/D9</f>
        <v>0.24152447694896204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181853196.44999999</v>
      </c>
      <c r="C12" s="18">
        <v>657211165.70000005</v>
      </c>
      <c r="D12" s="18">
        <v>842781144.71000004</v>
      </c>
      <c r="E12" s="18">
        <v>1049582382.98</v>
      </c>
      <c r="F12" s="18">
        <f>E12- D12</f>
        <v>206801238.26999998</v>
      </c>
      <c r="G12" s="19">
        <f>(E12- D12)/D12</f>
        <v>0.24537952654500836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181853196.44999999</v>
      </c>
      <c r="C14" s="27">
        <f>SUM(C11:C13)</f>
        <v>657211165.70000005</v>
      </c>
      <c r="D14" s="27">
        <f>SUM(D11:D13)</f>
        <v>842781144.71000004</v>
      </c>
      <c r="E14" s="27">
        <f>SUM(E11:E13)</f>
        <v>1049582382.98</v>
      </c>
      <c r="F14" s="27">
        <f>SUM(F11:F13)</f>
        <v>206801238.26999998</v>
      </c>
      <c r="G14" s="28">
        <f>(E14- D14)/D14</f>
        <v>0.24537952654500836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06C2-0DC5-4AC3-8F0B-A271BAC33928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5411323.8899999997</v>
      </c>
      <c r="C8" s="11">
        <v>605940</v>
      </c>
      <c r="D8" s="11">
        <v>1108988.97</v>
      </c>
      <c r="E8" s="11">
        <v>4962795.03</v>
      </c>
      <c r="F8" s="11">
        <f>E8- D8</f>
        <v>3853806.0600000005</v>
      </c>
      <c r="G8" s="14">
        <f>(E8- D8)/D8</f>
        <v>3.4750625698288058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5411323.8899999997</v>
      </c>
      <c r="C10" s="24">
        <f>SUM(C8:C9)</f>
        <v>605940</v>
      </c>
      <c r="D10" s="24">
        <f>SUM(D8:D9)</f>
        <v>1108988.97</v>
      </c>
      <c r="E10" s="24">
        <f>SUM(E8:E9)</f>
        <v>4962795.03</v>
      </c>
      <c r="F10" s="24">
        <f>SUM(F8:F9)</f>
        <v>3853806.0600000005</v>
      </c>
      <c r="G10" s="25">
        <f>(E10- D10)/D10</f>
        <v>3.4750625698288058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5411323.8899999997</v>
      </c>
      <c r="C13" s="18">
        <v>605940</v>
      </c>
      <c r="D13" s="18">
        <v>1108988.97</v>
      </c>
      <c r="E13" s="18">
        <v>4962795.03</v>
      </c>
      <c r="F13" s="18">
        <f>E13- D13</f>
        <v>3853806.0600000005</v>
      </c>
      <c r="G13" s="19">
        <f>(E13- D13)/D13</f>
        <v>3.4750625698288058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5411323.8899999997</v>
      </c>
      <c r="C15" s="27">
        <f>SUM(C12:C14)</f>
        <v>605940</v>
      </c>
      <c r="D15" s="27">
        <f>SUM(D12:D14)</f>
        <v>1108988.97</v>
      </c>
      <c r="E15" s="27">
        <f>SUM(E12:E14)</f>
        <v>4962795.03</v>
      </c>
      <c r="F15" s="27">
        <f>SUM(F12:F14)</f>
        <v>3853806.0600000005</v>
      </c>
      <c r="G15" s="28">
        <f>(E15- D15)/D15</f>
        <v>3.4750625698288058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71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72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7463-32E8-4158-AA04-7644E4493FE2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27114.32</v>
      </c>
      <c r="C8" s="11">
        <v>51003.37</v>
      </c>
      <c r="D8" s="11">
        <v>49194.1</v>
      </c>
      <c r="E8" s="11">
        <v>32288.41</v>
      </c>
      <c r="F8" s="11">
        <f>E8- D8</f>
        <v>-16905.689999999999</v>
      </c>
      <c r="G8" s="14">
        <f>(E8- D8)/D8</f>
        <v>-0.3436527957620934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14352.4</v>
      </c>
      <c r="C9" s="18">
        <v>17079.740000000002</v>
      </c>
      <c r="D9" s="18">
        <v>21813.73</v>
      </c>
      <c r="E9" s="18">
        <v>34987.839999999997</v>
      </c>
      <c r="F9" s="18">
        <f>E9- D9</f>
        <v>13174.109999999997</v>
      </c>
      <c r="G9" s="19">
        <f>(E9- D9)/D9</f>
        <v>0.60393660323108411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14198.63</v>
      </c>
      <c r="C10" s="18">
        <v>10905.27</v>
      </c>
      <c r="D10" s="18">
        <v>10822.13</v>
      </c>
      <c r="E10" s="18">
        <v>68369.56</v>
      </c>
      <c r="F10" s="18">
        <f>E10- D10</f>
        <v>57547.43</v>
      </c>
      <c r="G10" s="19">
        <f>(E10- D10)/D10</f>
        <v>5.3175696466407265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524619.06000000006</v>
      </c>
      <c r="C11" s="18">
        <v>679612.58</v>
      </c>
      <c r="D11" s="18">
        <v>684472</v>
      </c>
      <c r="E11" s="18">
        <v>1053924.44</v>
      </c>
      <c r="F11" s="18">
        <f>E11- D11</f>
        <v>369452.43999999994</v>
      </c>
      <c r="G11" s="19">
        <f>(E11- D11)/D11</f>
        <v>0.53976267838567527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298046.76</v>
      </c>
      <c r="C12" s="18">
        <v>312014.92</v>
      </c>
      <c r="D12" s="18">
        <v>283448.62</v>
      </c>
      <c r="E12" s="18">
        <v>285770.67</v>
      </c>
      <c r="F12" s="18">
        <f>E12- D12</f>
        <v>2322.0499999999884</v>
      </c>
      <c r="G12" s="19">
        <f>(E12- D12)/D12</f>
        <v>8.1921372557749207E-3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5162.58</v>
      </c>
      <c r="C13" s="18">
        <v>361.2</v>
      </c>
      <c r="D13" s="18">
        <v>3483.02</v>
      </c>
      <c r="E13" s="18">
        <v>52971.07</v>
      </c>
      <c r="F13" s="18">
        <f>E13- D13</f>
        <v>49488.05</v>
      </c>
      <c r="G13" s="19">
        <f>(E13- D13)/D13</f>
        <v>14.208373767592493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222674.71</v>
      </c>
      <c r="C14" s="18">
        <v>257947.33</v>
      </c>
      <c r="D14" s="18">
        <v>134861.53</v>
      </c>
      <c r="E14" s="18">
        <v>199618.37</v>
      </c>
      <c r="F14" s="18">
        <f>E14- D14</f>
        <v>64756.84</v>
      </c>
      <c r="G14" s="19">
        <f>(E14- D14)/D14</f>
        <v>0.4801728113272925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85221.21</v>
      </c>
      <c r="C15" s="18">
        <v>18255.080000000002</v>
      </c>
      <c r="D15" s="18">
        <v>38250.07</v>
      </c>
      <c r="E15" s="18">
        <v>65502.11</v>
      </c>
      <c r="F15" s="18">
        <f>E15- D15</f>
        <v>27252.04</v>
      </c>
      <c r="G15" s="19">
        <f>(E15- D15)/D15</f>
        <v>0.71247033011965732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26028.11</v>
      </c>
      <c r="C16" s="18">
        <v>14752.73</v>
      </c>
      <c r="D16" s="18">
        <v>9892.33</v>
      </c>
      <c r="E16" s="18">
        <v>18112.59</v>
      </c>
      <c r="F16" s="18">
        <f>E16- D16</f>
        <v>8220.26</v>
      </c>
      <c r="G16" s="19">
        <f>(E16- D16)/D16</f>
        <v>0.83097308723020769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17235.759999999998</v>
      </c>
      <c r="C17" s="18">
        <v>6374.94</v>
      </c>
      <c r="D17" s="18">
        <v>8432.1299999999992</v>
      </c>
      <c r="E17" s="18">
        <v>19364.46</v>
      </c>
      <c r="F17" s="18">
        <f>E17- D17</f>
        <v>10932.33</v>
      </c>
      <c r="G17" s="19">
        <f>(E17- D17)/D17</f>
        <v>1.2965087113220504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74815.44</v>
      </c>
      <c r="C18" s="18">
        <v>52083.63</v>
      </c>
      <c r="D18" s="18">
        <v>46848.29</v>
      </c>
      <c r="E18" s="18">
        <v>77309.39</v>
      </c>
      <c r="F18" s="18">
        <f>E18- D18</f>
        <v>30461.1</v>
      </c>
      <c r="G18" s="19">
        <f>(E18- D18)/D18</f>
        <v>0.65020729678713984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2642.47</v>
      </c>
      <c r="C19" s="18">
        <v>8927.09</v>
      </c>
      <c r="D19" s="18">
        <v>7422.81</v>
      </c>
      <c r="E19" s="18">
        <v>7662.63</v>
      </c>
      <c r="F19" s="18">
        <f>E19- D19</f>
        <v>239.81999999999971</v>
      </c>
      <c r="G19" s="19">
        <f>(E19- D19)/D19</f>
        <v>3.2308519280434191E-2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16324.09</v>
      </c>
      <c r="C20" s="18">
        <v>32800.730000000003</v>
      </c>
      <c r="D20" s="18">
        <v>17685.439999999999</v>
      </c>
      <c r="E20" s="18">
        <v>21268.25</v>
      </c>
      <c r="F20" s="18">
        <f>E20- D20</f>
        <v>3582.8100000000013</v>
      </c>
      <c r="G20" s="19">
        <f>(E20- D20)/D20</f>
        <v>0.20258529049885113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395.7</v>
      </c>
      <c r="C21" s="18">
        <v>281.33999999999997</v>
      </c>
      <c r="D21" s="18">
        <v>229.96</v>
      </c>
      <c r="E21" s="18">
        <v>207.47</v>
      </c>
      <c r="F21" s="18">
        <f>E21- D21</f>
        <v>-22.490000000000009</v>
      </c>
      <c r="G21" s="19">
        <f>(E21- D21)/D21</f>
        <v>-9.7799617324752161E-2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6904.26</v>
      </c>
      <c r="C22" s="18">
        <v>5566.57</v>
      </c>
      <c r="D22" s="18">
        <v>10385.719999999999</v>
      </c>
      <c r="E22" s="18">
        <v>10284.49</v>
      </c>
      <c r="F22" s="18">
        <f>E22- D22</f>
        <v>-101.22999999999956</v>
      </c>
      <c r="G22" s="19">
        <f>(E22- D22)/D22</f>
        <v>-9.7470372781087462E-3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51284.01</v>
      </c>
      <c r="C23" s="18">
        <v>26733.11</v>
      </c>
      <c r="D23" s="18">
        <v>33020.53</v>
      </c>
      <c r="E23" s="18">
        <v>54261.16</v>
      </c>
      <c r="F23" s="18">
        <f>E23- D23</f>
        <v>21240.630000000005</v>
      </c>
      <c r="G23" s="19">
        <f>(E23- D23)/D23</f>
        <v>0.64325527179606157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55437.73</v>
      </c>
      <c r="C24" s="18">
        <v>8517.2999999999993</v>
      </c>
      <c r="D24" s="18">
        <v>40207.72</v>
      </c>
      <c r="E24" s="18">
        <v>77330.78</v>
      </c>
      <c r="F24" s="18">
        <f>E24- D24</f>
        <v>37123.06</v>
      </c>
      <c r="G24" s="19">
        <f>(E24- D24)/D24</f>
        <v>0.92328189710831643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1442457.24</v>
      </c>
      <c r="C25" s="24">
        <f>SUM(C8:C24)</f>
        <v>1503216.9300000002</v>
      </c>
      <c r="D25" s="24">
        <f>SUM(D8:D24)</f>
        <v>1400470.1300000001</v>
      </c>
      <c r="E25" s="24">
        <f>SUM(E8:E24)</f>
        <v>2079233.6899999997</v>
      </c>
      <c r="F25" s="24">
        <f>SUM(F8:F24)</f>
        <v>678763.55999999982</v>
      </c>
      <c r="G25" s="25">
        <f>(E25- D25)/D25</f>
        <v>0.48466835918878148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1442457.24</v>
      </c>
      <c r="C28" s="18">
        <v>1503216.93</v>
      </c>
      <c r="D28" s="18">
        <v>1400470.13</v>
      </c>
      <c r="E28" s="18">
        <v>2079233.69</v>
      </c>
      <c r="F28" s="18">
        <f>E28- D28</f>
        <v>678763.56</v>
      </c>
      <c r="G28" s="19">
        <f>(E28- D28)/D28</f>
        <v>0.48466835918878193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1442457.24</v>
      </c>
      <c r="C30" s="27">
        <f>SUM(C27:C29)</f>
        <v>1503216.93</v>
      </c>
      <c r="D30" s="27">
        <f>SUM(D27:D29)</f>
        <v>1400470.13</v>
      </c>
      <c r="E30" s="27">
        <f>SUM(E27:E29)</f>
        <v>2079233.69</v>
      </c>
      <c r="F30" s="27">
        <f>SUM(F27:F29)</f>
        <v>678763.56</v>
      </c>
      <c r="G30" s="28">
        <f>(E30- D30)/D30</f>
        <v>0.48466835918878193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93C5-748C-4733-B9FA-2F447333003F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73</v>
      </c>
      <c r="B8" s="11">
        <v>4220774.7699999996</v>
      </c>
      <c r="C8" s="11">
        <v>6264737.3200000003</v>
      </c>
      <c r="D8" s="11">
        <v>3681881.2</v>
      </c>
      <c r="E8" s="11">
        <v>9381950.6999999993</v>
      </c>
      <c r="F8" s="11">
        <f>E8- D8</f>
        <v>5700069.4999999991</v>
      </c>
      <c r="G8" s="14">
        <f>(E8- D8)/D8</f>
        <v>1.5481405266416524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80</v>
      </c>
      <c r="B9" s="18">
        <v>35798.050000000003</v>
      </c>
      <c r="C9" s="18">
        <v>31746.06</v>
      </c>
      <c r="D9" s="18">
        <v>1202.3599999999999</v>
      </c>
      <c r="E9" s="18">
        <v>19983.32</v>
      </c>
      <c r="F9" s="18">
        <f>E9- D9</f>
        <v>18780.96</v>
      </c>
      <c r="G9" s="19">
        <f>(E9- D9)/D9</f>
        <v>15.620080508333611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74</v>
      </c>
      <c r="B10" s="18">
        <v>1410674.41</v>
      </c>
      <c r="C10" s="18">
        <v>1758540.43</v>
      </c>
      <c r="D10" s="18">
        <v>1682331.56</v>
      </c>
      <c r="E10" s="18">
        <v>4226946.54</v>
      </c>
      <c r="F10" s="18">
        <f>E10- D10</f>
        <v>2544614.98</v>
      </c>
      <c r="G10" s="19">
        <f>(E10- D10)/D10</f>
        <v>1.5125526028888145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5667247.2299999995</v>
      </c>
      <c r="C11" s="24">
        <f>SUM(C8:C10)</f>
        <v>8055023.8099999996</v>
      </c>
      <c r="D11" s="24">
        <f>SUM(D8:D10)</f>
        <v>5365415.12</v>
      </c>
      <c r="E11" s="24">
        <f>SUM(E8:E10)</f>
        <v>13628880.559999999</v>
      </c>
      <c r="F11" s="24">
        <f>SUM(F8:F10)</f>
        <v>8263465.4399999995</v>
      </c>
      <c r="G11" s="25">
        <f>(E11- D11)/D11</f>
        <v>1.5401353399846531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5667247.2300000004</v>
      </c>
      <c r="C14" s="18">
        <v>8055023.8099999996</v>
      </c>
      <c r="D14" s="18">
        <v>5365415.12</v>
      </c>
      <c r="E14" s="18">
        <v>11128880.59</v>
      </c>
      <c r="F14" s="18">
        <f>E14- D14</f>
        <v>5763465.4699999997</v>
      </c>
      <c r="G14" s="19">
        <f>(E14- D14)/D14</f>
        <v>1.0741881739059176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5667247.2300000004</v>
      </c>
      <c r="C16" s="27">
        <f>SUM(C13:C15)</f>
        <v>8055023.8099999996</v>
      </c>
      <c r="D16" s="27">
        <f>SUM(D13:D15)</f>
        <v>5365415.12</v>
      </c>
      <c r="E16" s="27">
        <f>SUM(E13:E15)</f>
        <v>11128880.59</v>
      </c>
      <c r="F16" s="27">
        <f>SUM(F13:F15)</f>
        <v>5763465.4699999997</v>
      </c>
      <c r="G16" s="28">
        <f>(E16- D16)/D16</f>
        <v>1.0741881739059176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75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73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80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74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3464-6BF4-4796-94FB-87DAD8C9B2F1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146657.82</v>
      </c>
      <c r="C8" s="11">
        <v>188282.34</v>
      </c>
      <c r="D8" s="11">
        <v>178737.37</v>
      </c>
      <c r="E8" s="11">
        <v>162838.59</v>
      </c>
      <c r="F8" s="11">
        <f>E8- D8</f>
        <v>-15898.779999999999</v>
      </c>
      <c r="G8" s="14">
        <f>(E8- D8)/D8</f>
        <v>-8.895050878280239E-2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37491.760000000002</v>
      </c>
      <c r="C9" s="18">
        <v>67491.77</v>
      </c>
      <c r="D9" s="18">
        <v>169498.21</v>
      </c>
      <c r="E9" s="18">
        <v>209031.26</v>
      </c>
      <c r="F9" s="18">
        <f>E9- D9</f>
        <v>39533.050000000017</v>
      </c>
      <c r="G9" s="19">
        <f>(E9- D9)/D9</f>
        <v>0.23323579641342537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77800.02</v>
      </c>
      <c r="C10" s="18">
        <v>100303.08</v>
      </c>
      <c r="D10" s="18">
        <v>138344.67000000001</v>
      </c>
      <c r="E10" s="18">
        <v>173931.88</v>
      </c>
      <c r="F10" s="18">
        <f>E10- D10</f>
        <v>35587.209999999992</v>
      </c>
      <c r="G10" s="19">
        <f>(E10- D10)/D10</f>
        <v>0.25723585881552202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583869.85</v>
      </c>
      <c r="C11" s="18">
        <v>639223.6</v>
      </c>
      <c r="D11" s="18">
        <v>580119.66</v>
      </c>
      <c r="E11" s="18">
        <v>1869351.83</v>
      </c>
      <c r="F11" s="18">
        <f>E11- D11</f>
        <v>1289232.17</v>
      </c>
      <c r="G11" s="19">
        <f>(E11- D11)/D11</f>
        <v>2.2223555912585344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8514.73</v>
      </c>
      <c r="C12" s="18">
        <v>144103.20000000001</v>
      </c>
      <c r="D12" s="18">
        <v>150862.51999999999</v>
      </c>
      <c r="E12" s="18">
        <v>94875.35</v>
      </c>
      <c r="F12" s="18">
        <f>E12- D12</f>
        <v>-55987.169999999984</v>
      </c>
      <c r="G12" s="19">
        <f>(E12- D12)/D12</f>
        <v>-0.3711138459042046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3668.51</v>
      </c>
      <c r="C13" s="18">
        <v>11181.07</v>
      </c>
      <c r="D13" s="18">
        <v>6097.42</v>
      </c>
      <c r="E13" s="18">
        <v>2205.4899999999998</v>
      </c>
      <c r="F13" s="18">
        <f>E13- D13</f>
        <v>-3891.9300000000003</v>
      </c>
      <c r="G13" s="19">
        <f>(E13- D13)/D13</f>
        <v>-0.63829127729433111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77598.399999999994</v>
      </c>
      <c r="C14" s="18">
        <v>457464.7</v>
      </c>
      <c r="D14" s="18">
        <v>315917.8</v>
      </c>
      <c r="E14" s="18">
        <v>392386.61</v>
      </c>
      <c r="F14" s="18">
        <f>E14- D14</f>
        <v>76468.81</v>
      </c>
      <c r="G14" s="19">
        <f>(E14- D14)/D14</f>
        <v>0.2420528694489516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49233.74</v>
      </c>
      <c r="C15" s="18">
        <v>4617.45</v>
      </c>
      <c r="D15" s="18">
        <v>11165.94</v>
      </c>
      <c r="E15" s="18">
        <v>108755</v>
      </c>
      <c r="F15" s="18">
        <f>E15- D15</f>
        <v>97589.06</v>
      </c>
      <c r="G15" s="19">
        <f>(E15- D15)/D15</f>
        <v>8.7398875508913711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41542.370000000003</v>
      </c>
      <c r="C16" s="18">
        <v>36339.129999999997</v>
      </c>
      <c r="D16" s="18">
        <v>26940.89</v>
      </c>
      <c r="E16" s="18">
        <v>30319.77</v>
      </c>
      <c r="F16" s="18">
        <f>E16- D16</f>
        <v>3378.880000000001</v>
      </c>
      <c r="G16" s="19">
        <f>(E16- D16)/D16</f>
        <v>0.12541827682752876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96455.32</v>
      </c>
      <c r="C17" s="18">
        <v>42293.02</v>
      </c>
      <c r="D17" s="18">
        <v>67463.58</v>
      </c>
      <c r="E17" s="18">
        <v>84588.96</v>
      </c>
      <c r="F17" s="18">
        <f>E17- D17</f>
        <v>17125.380000000005</v>
      </c>
      <c r="G17" s="19">
        <f>(E17- D17)/D17</f>
        <v>0.25384629751341398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161434.94</v>
      </c>
      <c r="C18" s="18">
        <v>100476.45</v>
      </c>
      <c r="D18" s="18">
        <v>141689.76999999999</v>
      </c>
      <c r="E18" s="18">
        <v>113962.13</v>
      </c>
      <c r="F18" s="18">
        <f>E18- D18</f>
        <v>-27727.639999999985</v>
      </c>
      <c r="G18" s="19">
        <f>(E18- D18)/D18</f>
        <v>-0.19569260363680446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1341.38</v>
      </c>
      <c r="C19" s="18">
        <v>660.8</v>
      </c>
      <c r="D19" s="18">
        <v>127.5</v>
      </c>
      <c r="E19" s="18">
        <v>78.849999999999994</v>
      </c>
      <c r="F19" s="18">
        <f>E19- D19</f>
        <v>-48.650000000000006</v>
      </c>
      <c r="G19" s="19">
        <f>(E19- D19)/D19</f>
        <v>-0.38156862745098041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392.09</v>
      </c>
      <c r="C20" s="18">
        <v>504.66</v>
      </c>
      <c r="D20" s="18">
        <v>517.23</v>
      </c>
      <c r="E20" s="18">
        <v>708.89</v>
      </c>
      <c r="F20" s="18">
        <f>E20- D20</f>
        <v>191.65999999999997</v>
      </c>
      <c r="G20" s="19">
        <f>(E20- D20)/D20</f>
        <v>0.37055081878467988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11600.17</v>
      </c>
      <c r="C21" s="18">
        <v>7006.55</v>
      </c>
      <c r="D21" s="18">
        <v>17097.66</v>
      </c>
      <c r="E21" s="18">
        <v>4018.05</v>
      </c>
      <c r="F21" s="18">
        <f>E21- D21</f>
        <v>-13079.61</v>
      </c>
      <c r="G21" s="19">
        <f>(E21- D21)/D21</f>
        <v>-0.76499415709518148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84108.45</v>
      </c>
      <c r="C22" s="18">
        <v>85797.759999999995</v>
      </c>
      <c r="D22" s="18">
        <v>82515.460000000006</v>
      </c>
      <c r="E22" s="18">
        <v>77419.28</v>
      </c>
      <c r="F22" s="18">
        <f>E22- D22</f>
        <v>-5096.1800000000076</v>
      </c>
      <c r="G22" s="19">
        <f>(E22- D22)/D22</f>
        <v>-6.17603052809741E-2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23377.74</v>
      </c>
      <c r="C23" s="18">
        <v>20345.939999999999</v>
      </c>
      <c r="D23" s="18">
        <v>19970.02</v>
      </c>
      <c r="E23" s="18">
        <v>20462.91</v>
      </c>
      <c r="F23" s="18">
        <f>E23- D23</f>
        <v>492.88999999999942</v>
      </c>
      <c r="G23" s="19">
        <f>(E23- D23)/D23</f>
        <v>2.4681497564849681E-2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847693.54</v>
      </c>
      <c r="C24" s="18">
        <v>974338.51</v>
      </c>
      <c r="D24" s="18">
        <v>861682.29</v>
      </c>
      <c r="E24" s="18">
        <v>864544.26</v>
      </c>
      <c r="F24" s="18">
        <f>E24- D24</f>
        <v>2861.9699999999721</v>
      </c>
      <c r="G24" s="19">
        <f>(E24- D24)/D24</f>
        <v>3.3213749814911156E-3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12570.78</v>
      </c>
      <c r="C25" s="18">
        <v>13261.77</v>
      </c>
      <c r="D25" s="18">
        <v>10253.81</v>
      </c>
      <c r="E25" s="18">
        <v>8480.8700000000008</v>
      </c>
      <c r="F25" s="18">
        <f>E25- D25</f>
        <v>-1772.9399999999987</v>
      </c>
      <c r="G25" s="19">
        <f>(E25- D25)/D25</f>
        <v>-0.17290548586330337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2265351.61</v>
      </c>
      <c r="C26" s="24">
        <f>SUM(C8:C25)</f>
        <v>2893691.8</v>
      </c>
      <c r="D26" s="24">
        <f>SUM(D8:D25)</f>
        <v>2779001.8000000003</v>
      </c>
      <c r="E26" s="24">
        <f>SUM(E8:E25)</f>
        <v>4217959.9800000004</v>
      </c>
      <c r="F26" s="24">
        <f>SUM(F8:F25)</f>
        <v>1438958.1800000002</v>
      </c>
      <c r="G26" s="25">
        <f>(E26- D26)/D26</f>
        <v>0.51779677868506602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2265351.61</v>
      </c>
      <c r="C29" s="18">
        <v>2893691.8</v>
      </c>
      <c r="D29" s="18">
        <v>2779001.8</v>
      </c>
      <c r="E29" s="18">
        <v>4217959.9800000004</v>
      </c>
      <c r="F29" s="18">
        <f>E29- D29</f>
        <v>1438958.1800000006</v>
      </c>
      <c r="G29" s="19">
        <f>(E29- D29)/D29</f>
        <v>0.51779677868506624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2265351.61</v>
      </c>
      <c r="C31" s="27">
        <f>SUM(C28:C30)</f>
        <v>2893691.8</v>
      </c>
      <c r="D31" s="27">
        <f>SUM(D28:D30)</f>
        <v>2779001.8</v>
      </c>
      <c r="E31" s="27">
        <f>SUM(E28:E30)</f>
        <v>4217959.9800000004</v>
      </c>
      <c r="F31" s="27">
        <f>SUM(F28:F30)</f>
        <v>1438958.1800000006</v>
      </c>
      <c r="G31" s="28">
        <f>(E31- D31)/D31</f>
        <v>0.51779677868506624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3AAD-DC26-482F-97AA-9536CD9EDB27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4690998.18</v>
      </c>
      <c r="C8" s="11">
        <v>3284934.23</v>
      </c>
      <c r="D8" s="11">
        <v>3823534.3</v>
      </c>
      <c r="E8" s="11">
        <v>3627908.18</v>
      </c>
      <c r="F8" s="11">
        <f>E8- D8</f>
        <v>-195626.11999999965</v>
      </c>
      <c r="G8" s="14">
        <f>(E8- D8)/D8</f>
        <v>-5.1163689050729752E-2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286300.32</v>
      </c>
      <c r="C9" s="18">
        <v>293531.77</v>
      </c>
      <c r="D9" s="18">
        <v>202238.29</v>
      </c>
      <c r="E9" s="18">
        <v>148749.76000000001</v>
      </c>
      <c r="F9" s="18">
        <f>E9- D9</f>
        <v>-53488.53</v>
      </c>
      <c r="G9" s="19">
        <f>(E9- D9)/D9</f>
        <v>-0.26448270503078325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66005.990000000005</v>
      </c>
      <c r="C10" s="18">
        <v>314750.98</v>
      </c>
      <c r="D10" s="18">
        <v>774328.15</v>
      </c>
      <c r="E10" s="18">
        <v>10912748.17</v>
      </c>
      <c r="F10" s="18">
        <f>E10- D10</f>
        <v>10138420.02</v>
      </c>
      <c r="G10" s="19">
        <f>(E10- D10)/D10</f>
        <v>13.093182806281806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80</v>
      </c>
      <c r="B11" s="18">
        <v>0</v>
      </c>
      <c r="C11" s="18">
        <v>0</v>
      </c>
      <c r="D11" s="18">
        <v>201.67</v>
      </c>
      <c r="E11" s="18">
        <v>146.80000000000001</v>
      </c>
      <c r="F11" s="18">
        <f>E11- D11</f>
        <v>-54.869999999999976</v>
      </c>
      <c r="G11" s="19">
        <f>(E11- D11)/D11</f>
        <v>-0.27207814746863679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74</v>
      </c>
      <c r="B12" s="18">
        <v>9544597.1199999992</v>
      </c>
      <c r="C12" s="18">
        <v>7639429.9400000004</v>
      </c>
      <c r="D12" s="18">
        <v>7359859.0300000003</v>
      </c>
      <c r="E12" s="18">
        <v>6200766.8899999997</v>
      </c>
      <c r="F12" s="18">
        <f>E12- D12</f>
        <v>-1159092.1400000006</v>
      </c>
      <c r="G12" s="19">
        <f>(E12- D12)/D12</f>
        <v>-0.1574883615671645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46</v>
      </c>
      <c r="B13" s="24">
        <f>SUM(B8:B12)</f>
        <v>14587901.609999999</v>
      </c>
      <c r="C13" s="24">
        <f>SUM(C8:C12)</f>
        <v>11532646.92</v>
      </c>
      <c r="D13" s="24">
        <f>SUM(D8:D12)</f>
        <v>12160161.440000001</v>
      </c>
      <c r="E13" s="24">
        <f>SUM(E8:E12)</f>
        <v>20890319.800000001</v>
      </c>
      <c r="F13" s="24">
        <f>SUM(F8:F12)</f>
        <v>8730158.3599999994</v>
      </c>
      <c r="G13" s="25">
        <f>(E13- D13)/D13</f>
        <v>0.71793112312495733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47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49</v>
      </c>
      <c r="B16" s="18">
        <v>14587901.609999999</v>
      </c>
      <c r="C16" s="18">
        <v>11532646.92</v>
      </c>
      <c r="D16" s="18">
        <v>12160161.439999999</v>
      </c>
      <c r="E16" s="18">
        <v>10490345.800000001</v>
      </c>
      <c r="F16" s="18">
        <f>E16- D16</f>
        <v>-1669815.6399999987</v>
      </c>
      <c r="G16" s="19">
        <f>(E16- D16)/D16</f>
        <v>-0.13731854204725089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50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46</v>
      </c>
      <c r="B18" s="27">
        <f>SUM(B15:B17)</f>
        <v>14587901.609999999</v>
      </c>
      <c r="C18" s="27">
        <f>SUM(C15:C17)</f>
        <v>11532646.92</v>
      </c>
      <c r="D18" s="27">
        <f>SUM(D15:D17)</f>
        <v>12160161.439999999</v>
      </c>
      <c r="E18" s="27">
        <f>SUM(E15:E17)</f>
        <v>10490345.800000001</v>
      </c>
      <c r="F18" s="27">
        <f>SUM(F15:F17)</f>
        <v>-1669815.6399999987</v>
      </c>
      <c r="G18" s="28">
        <f>(E18- D18)/D18</f>
        <v>-0.13731854204725089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55</v>
      </c>
      <c r="F21" s="3" t="s">
        <v>56</v>
      </c>
      <c r="G21" s="3" t="s">
        <v>57</v>
      </c>
      <c r="H21" s="3" t="s">
        <v>58</v>
      </c>
      <c r="I21" s="3" t="s">
        <v>59</v>
      </c>
      <c r="J21" s="3" t="s">
        <v>60</v>
      </c>
    </row>
    <row r="22" spans="1:10" ht="36.950000000000003" customHeight="1" x14ac:dyDescent="0.2">
      <c r="A22" s="6" t="s">
        <v>75</v>
      </c>
      <c r="B22" s="7" t="s">
        <v>62</v>
      </c>
      <c r="C22" s="7" t="s">
        <v>63</v>
      </c>
      <c r="D22" s="7" t="s">
        <v>64</v>
      </c>
      <c r="E22" s="7" t="s">
        <v>65</v>
      </c>
      <c r="F22" s="7" t="s">
        <v>66</v>
      </c>
      <c r="G22" s="7" t="s">
        <v>67</v>
      </c>
      <c r="H22" s="7" t="s">
        <v>68</v>
      </c>
      <c r="I22" s="7" t="s">
        <v>67</v>
      </c>
      <c r="J22" s="8" t="s">
        <v>69</v>
      </c>
    </row>
    <row r="23" spans="1:10" ht="13.5" customHeight="1" x14ac:dyDescent="0.2">
      <c r="A23" s="9" t="s">
        <v>71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72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73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80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74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46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47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48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49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50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46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CAEC-1395-4282-A640-D726C5712337}">
  <dimension ref="A1:J4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738.49</v>
      </c>
      <c r="C8" s="11">
        <v>0.01</v>
      </c>
      <c r="D8" s="11">
        <v>0.14000000000000001</v>
      </c>
      <c r="E8" s="11">
        <v>0</v>
      </c>
      <c r="F8" s="11">
        <f>E8- D8</f>
        <v>-0.14000000000000001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179.28</v>
      </c>
      <c r="C9" s="18">
        <v>371.07</v>
      </c>
      <c r="D9" s="18">
        <v>2659.46</v>
      </c>
      <c r="E9" s="18">
        <v>25.47</v>
      </c>
      <c r="F9" s="18">
        <f>E9- D9</f>
        <v>-2633.9900000000002</v>
      </c>
      <c r="G9" s="19">
        <f>(E9- D9)/D9</f>
        <v>-0.99042286780023014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0</v>
      </c>
      <c r="D10" s="18">
        <v>4184.9799999999996</v>
      </c>
      <c r="E10" s="18">
        <v>0</v>
      </c>
      <c r="F10" s="18">
        <f>E10- D10</f>
        <v>-4184.9799999999996</v>
      </c>
      <c r="G10" s="19">
        <f>(E10- D10)/D10</f>
        <v>-1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22141.39</v>
      </c>
      <c r="C11" s="18">
        <v>236275.27</v>
      </c>
      <c r="D11" s="18">
        <v>235174.25</v>
      </c>
      <c r="E11" s="18">
        <v>265214.65999999997</v>
      </c>
      <c r="F11" s="18">
        <f>E11- D11</f>
        <v>30040.409999999974</v>
      </c>
      <c r="G11" s="19">
        <f>(E11- D11)/D11</f>
        <v>0.12773681642441712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1029.6500000000001</v>
      </c>
      <c r="C12" s="18">
        <v>1844.04</v>
      </c>
      <c r="D12" s="18">
        <v>1266.48</v>
      </c>
      <c r="E12" s="18">
        <v>125.44</v>
      </c>
      <c r="F12" s="18">
        <f>E12- D12</f>
        <v>-1141.04</v>
      </c>
      <c r="G12" s="19">
        <f>(E12- D12)/D12</f>
        <v>-0.90095382477417718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0</v>
      </c>
      <c r="D13" s="18">
        <v>880.35</v>
      </c>
      <c r="E13" s="18">
        <v>0</v>
      </c>
      <c r="F13" s="18">
        <f>E13- D13</f>
        <v>-880.35</v>
      </c>
      <c r="G13" s="19">
        <f>(E13- D13)/D13</f>
        <v>-1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81.61</v>
      </c>
      <c r="C14" s="18">
        <v>33.07</v>
      </c>
      <c r="D14" s="18">
        <v>33.18</v>
      </c>
      <c r="E14" s="18">
        <v>167.73</v>
      </c>
      <c r="F14" s="18">
        <f>E14- D14</f>
        <v>134.54999999999998</v>
      </c>
      <c r="G14" s="19">
        <f>(E14- D14)/D14</f>
        <v>4.0551537070524404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1035.67</v>
      </c>
      <c r="C15" s="18">
        <v>0</v>
      </c>
      <c r="D15" s="18">
        <v>0.54</v>
      </c>
      <c r="E15" s="18">
        <v>3.79</v>
      </c>
      <c r="F15" s="18">
        <f>E15- D15</f>
        <v>3.25</v>
      </c>
      <c r="G15" s="19">
        <f>(E15- D15)/D15</f>
        <v>6.0185185185185182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365.79</v>
      </c>
      <c r="C16" s="18">
        <v>20.41</v>
      </c>
      <c r="D16" s="18">
        <v>2772.94</v>
      </c>
      <c r="E16" s="18">
        <v>52.04</v>
      </c>
      <c r="F16" s="18">
        <f>E16- D16</f>
        <v>-2720.9</v>
      </c>
      <c r="G16" s="19">
        <f>(E16- D16)/D16</f>
        <v>-0.98123291524519107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39</v>
      </c>
      <c r="B17" s="18">
        <v>0</v>
      </c>
      <c r="C17" s="18">
        <v>96.91</v>
      </c>
      <c r="D17" s="18">
        <v>4196.87</v>
      </c>
      <c r="E17" s="18">
        <v>417.69</v>
      </c>
      <c r="F17" s="18">
        <f>E17- D17</f>
        <v>-3779.18</v>
      </c>
      <c r="G17" s="19">
        <f>(E17- D17)/D17</f>
        <v>-0.90047583079771354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41</v>
      </c>
      <c r="B18" s="18">
        <v>0</v>
      </c>
      <c r="C18" s="18">
        <v>0</v>
      </c>
      <c r="D18" s="18">
        <v>0.11</v>
      </c>
      <c r="E18" s="18">
        <v>0.23</v>
      </c>
      <c r="F18" s="18">
        <f>E18- D18</f>
        <v>0.12000000000000001</v>
      </c>
      <c r="G18" s="19">
        <f>(E18- D18)/D18</f>
        <v>1.0909090909090911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45</v>
      </c>
      <c r="B19" s="18">
        <v>5878.2</v>
      </c>
      <c r="C19" s="18">
        <v>0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21" t="s">
        <v>46</v>
      </c>
      <c r="B20" s="24">
        <f>SUM(B8:B19)</f>
        <v>31450.080000000005</v>
      </c>
      <c r="C20" s="24">
        <f>SUM(C8:C19)</f>
        <v>238640.78</v>
      </c>
      <c r="D20" s="24">
        <f>SUM(D8:D19)</f>
        <v>251169.3</v>
      </c>
      <c r="E20" s="24">
        <f>SUM(E8:E19)</f>
        <v>266007.04999999987</v>
      </c>
      <c r="F20" s="24">
        <f>SUM(F8:F19)</f>
        <v>14837.749999999973</v>
      </c>
      <c r="G20" s="25">
        <f>(E20- D20)/D20</f>
        <v>5.9074695832651063E-2</v>
      </c>
      <c r="H20" s="24">
        <f>SUM(H8:H19)</f>
        <v>0</v>
      </c>
      <c r="I20" s="11">
        <v>0</v>
      </c>
      <c r="J20" s="26">
        <f>SUM(J8:J19)</f>
        <v>0</v>
      </c>
    </row>
    <row r="21" spans="1:10" ht="16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49</v>
      </c>
      <c r="B23" s="18">
        <v>31450.080000000002</v>
      </c>
      <c r="C23" s="18">
        <v>238640.78</v>
      </c>
      <c r="D23" s="18">
        <v>251169.3</v>
      </c>
      <c r="E23" s="18">
        <v>266007.05</v>
      </c>
      <c r="F23" s="18">
        <f>E23- D23</f>
        <v>14837.75</v>
      </c>
      <c r="G23" s="19">
        <f>(E23- D23)/D23</f>
        <v>5.9074695832651528E-2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50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2" t="s">
        <v>46</v>
      </c>
      <c r="B25" s="27">
        <f>SUM(B22:B24)</f>
        <v>31450.080000000002</v>
      </c>
      <c r="C25" s="27">
        <f>SUM(C22:C24)</f>
        <v>238640.78</v>
      </c>
      <c r="D25" s="27">
        <f>SUM(D22:D24)</f>
        <v>251169.3</v>
      </c>
      <c r="E25" s="27">
        <f>SUM(E22:E24)</f>
        <v>266007.05</v>
      </c>
      <c r="F25" s="27">
        <f>SUM(F22:F24)</f>
        <v>14837.75</v>
      </c>
      <c r="G25" s="28">
        <f>(E25- D25)/D25</f>
        <v>5.9074695832651528E-2</v>
      </c>
      <c r="H25" s="27">
        <f>SUM(H22:H24)</f>
        <v>0</v>
      </c>
      <c r="I25" s="23">
        <v>0</v>
      </c>
      <c r="J25" s="29">
        <f>SUM(J22:J24)</f>
        <v>0</v>
      </c>
    </row>
    <row r="28" spans="1:10" ht="13.5" customHeight="1" x14ac:dyDescent="0.2">
      <c r="A28" s="3" t="s">
        <v>51</v>
      </c>
      <c r="B28" s="3" t="s">
        <v>52</v>
      </c>
      <c r="C28" s="3" t="s">
        <v>53</v>
      </c>
      <c r="D28" s="3" t="s">
        <v>54</v>
      </c>
      <c r="E28" s="3" t="s">
        <v>55</v>
      </c>
      <c r="F28" s="3" t="s">
        <v>56</v>
      </c>
      <c r="G28" s="3" t="s">
        <v>57</v>
      </c>
      <c r="H28" s="3" t="s">
        <v>58</v>
      </c>
      <c r="I28" s="3" t="s">
        <v>59</v>
      </c>
      <c r="J28" s="3" t="s">
        <v>60</v>
      </c>
    </row>
    <row r="29" spans="1:10" ht="36.950000000000003" customHeight="1" x14ac:dyDescent="0.2">
      <c r="A29" s="6" t="s">
        <v>61</v>
      </c>
      <c r="B29" s="7" t="s">
        <v>62</v>
      </c>
      <c r="C29" s="7" t="s">
        <v>63</v>
      </c>
      <c r="D29" s="7" t="s">
        <v>64</v>
      </c>
      <c r="E29" s="7" t="s">
        <v>65</v>
      </c>
      <c r="F29" s="7" t="s">
        <v>66</v>
      </c>
      <c r="G29" s="7" t="s">
        <v>67</v>
      </c>
      <c r="H29" s="7" t="s">
        <v>68</v>
      </c>
      <c r="I29" s="7" t="s">
        <v>67</v>
      </c>
      <c r="J29" s="8" t="s">
        <v>69</v>
      </c>
    </row>
    <row r="30" spans="1:10" ht="13.5" customHeight="1" x14ac:dyDescent="0.2">
      <c r="A30" s="9" t="s">
        <v>29</v>
      </c>
      <c r="B30" s="11">
        <f>J8</f>
        <v>0</v>
      </c>
      <c r="C30" s="11">
        <v>0</v>
      </c>
      <c r="D30" s="11">
        <v>0</v>
      </c>
      <c r="E30" s="11">
        <f>SUM(B30:D30)</f>
        <v>0</v>
      </c>
      <c r="F30" s="11">
        <v>0</v>
      </c>
      <c r="G30" s="14" t="e">
        <f>F30/E30</f>
        <v>#DIV/0!</v>
      </c>
      <c r="H30" s="11">
        <v>0</v>
      </c>
      <c r="I30" s="14">
        <f>IF(E30=0,0,H30/E30)</f>
        <v>0</v>
      </c>
      <c r="J30" s="16">
        <f>E30+F30+H30</f>
        <v>0</v>
      </c>
    </row>
    <row r="31" spans="1:10" ht="13.5" customHeight="1" x14ac:dyDescent="0.2">
      <c r="A31" s="17" t="s">
        <v>30</v>
      </c>
      <c r="B31" s="18">
        <f>J9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31</v>
      </c>
      <c r="B32" s="18">
        <f>J10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32</v>
      </c>
      <c r="B33" s="18">
        <f>J11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33</v>
      </c>
      <c r="B34" s="18">
        <f>J12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34</v>
      </c>
      <c r="B35" s="18">
        <f>J13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35</v>
      </c>
      <c r="B36" s="18">
        <f>J14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36</v>
      </c>
      <c r="B37" s="18">
        <f>J15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37</v>
      </c>
      <c r="B38" s="18">
        <f>J16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39</v>
      </c>
      <c r="B39" s="18">
        <f>J17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41</v>
      </c>
      <c r="B40" s="18">
        <f>J18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45</v>
      </c>
      <c r="B41" s="18">
        <f>J19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21" t="s">
        <v>46</v>
      </c>
      <c r="B42" s="24">
        <f>SUM(B30:B41)</f>
        <v>0</v>
      </c>
      <c r="C42" s="24">
        <f>SUM(C30:C41)</f>
        <v>0</v>
      </c>
      <c r="D42" s="24">
        <f>SUM(D30:D41)</f>
        <v>0</v>
      </c>
      <c r="E42" s="24">
        <f>SUM(E30:E41)</f>
        <v>0</v>
      </c>
      <c r="F42" s="24">
        <f>SUM(F30:F41)</f>
        <v>0</v>
      </c>
      <c r="G42" s="25" t="e">
        <f>F42/E42</f>
        <v>#DIV/0!</v>
      </c>
      <c r="H42" s="24">
        <f>SUM(H30:H41)</f>
        <v>0</v>
      </c>
      <c r="I42" s="11">
        <v>0</v>
      </c>
      <c r="J42" s="26">
        <f>SUM(J30:J41)</f>
        <v>0</v>
      </c>
    </row>
    <row r="43" spans="1:10" ht="13.5" customHeight="1" x14ac:dyDescent="0.2">
      <c r="A43" s="21" t="s">
        <v>47</v>
      </c>
      <c r="B43" s="18"/>
      <c r="C43" s="18"/>
      <c r="D43" s="18"/>
      <c r="E43" s="18"/>
      <c r="F43" s="18"/>
      <c r="G43" s="19"/>
      <c r="H43" s="18"/>
      <c r="I43" s="18"/>
      <c r="J43" s="20"/>
    </row>
    <row r="44" spans="1:10" ht="13.5" customHeight="1" x14ac:dyDescent="0.2">
      <c r="A44" s="17" t="s">
        <v>48</v>
      </c>
      <c r="B44" s="18">
        <f>J22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49</v>
      </c>
      <c r="B45" s="18">
        <f>J23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50</v>
      </c>
      <c r="B46" s="18">
        <f>J24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22" t="s">
        <v>46</v>
      </c>
      <c r="B47" s="27">
        <f>SUM(B44:B46)</f>
        <v>0</v>
      </c>
      <c r="C47" s="27">
        <f>SUM(C44:C46)</f>
        <v>0</v>
      </c>
      <c r="D47" s="27">
        <f>SUM(D44:D46)</f>
        <v>0</v>
      </c>
      <c r="E47" s="27">
        <f>SUM(E44:E46)</f>
        <v>0</v>
      </c>
      <c r="F47" s="27">
        <f>SUM(F44:F46)</f>
        <v>0</v>
      </c>
      <c r="G47" s="28" t="e">
        <f>F47/E47</f>
        <v>#DIV/0!</v>
      </c>
      <c r="H47" s="27">
        <f>SUM(H44:H46)</f>
        <v>0</v>
      </c>
      <c r="I47" s="23">
        <v>0</v>
      </c>
      <c r="J47" s="29">
        <f>SUM(J44:J46)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49F8-4CE9-4012-BE26-3BE1C3A622D5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80</v>
      </c>
      <c r="B9" s="18">
        <v>0</v>
      </c>
      <c r="C9" s="18">
        <v>0</v>
      </c>
      <c r="D9" s="18">
        <v>0</v>
      </c>
      <c r="E9" s="18">
        <v>327788.01</v>
      </c>
      <c r="F9" s="18">
        <f>E9- D9</f>
        <v>327788.01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74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46</v>
      </c>
      <c r="B11" s="24">
        <f>SUM(B8:B10)</f>
        <v>0</v>
      </c>
      <c r="C11" s="24">
        <f>SUM(C8:C10)</f>
        <v>0</v>
      </c>
      <c r="D11" s="24">
        <f>SUM(D8:D10)</f>
        <v>0</v>
      </c>
      <c r="E11" s="24">
        <f>SUM(E8:E10)</f>
        <v>327788.01</v>
      </c>
      <c r="F11" s="24">
        <f>SUM(F8:F10)</f>
        <v>327788.01</v>
      </c>
      <c r="G11" s="25" t="e">
        <f>(E11- D11)/D11</f>
        <v>#DIV/0!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47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0</v>
      </c>
      <c r="C14" s="18">
        <v>0</v>
      </c>
      <c r="D14" s="18">
        <v>0</v>
      </c>
      <c r="E14" s="18">
        <v>327788.01</v>
      </c>
      <c r="F14" s="18">
        <f>E14- D14</f>
        <v>327788.01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50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46</v>
      </c>
      <c r="B16" s="27">
        <f>SUM(B13:B15)</f>
        <v>0</v>
      </c>
      <c r="C16" s="27">
        <f>SUM(C13:C15)</f>
        <v>0</v>
      </c>
      <c r="D16" s="27">
        <f>SUM(D13:D15)</f>
        <v>0</v>
      </c>
      <c r="E16" s="27">
        <f>SUM(E13:E15)</f>
        <v>327788.01</v>
      </c>
      <c r="F16" s="27">
        <f>SUM(F13:F15)</f>
        <v>327788.01</v>
      </c>
      <c r="G16" s="28" t="e">
        <f>(E16- D16)/D16</f>
        <v>#DIV/0!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56</v>
      </c>
      <c r="G19" s="3" t="s">
        <v>57</v>
      </c>
      <c r="H19" s="3" t="s">
        <v>58</v>
      </c>
      <c r="I19" s="3" t="s">
        <v>59</v>
      </c>
      <c r="J19" s="3" t="s">
        <v>60</v>
      </c>
    </row>
    <row r="20" spans="1:10" ht="36.950000000000003" customHeight="1" x14ac:dyDescent="0.2">
      <c r="A20" s="6" t="s">
        <v>75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7" t="s">
        <v>67</v>
      </c>
      <c r="J20" s="8" t="s">
        <v>69</v>
      </c>
    </row>
    <row r="21" spans="1:10" ht="13.5" customHeight="1" x14ac:dyDescent="0.2">
      <c r="A21" s="9" t="s">
        <v>71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80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74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46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49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50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46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21B3-C876-4100-B0F5-B0AB8CC02C8D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500000</v>
      </c>
      <c r="C8" s="11">
        <v>500000</v>
      </c>
      <c r="D8" s="11">
        <v>500000</v>
      </c>
      <c r="E8" s="11">
        <v>350000</v>
      </c>
      <c r="F8" s="11">
        <f>E8- D8</f>
        <v>-150000</v>
      </c>
      <c r="G8" s="14">
        <f>(E8- D8)/D8</f>
        <v>-0.3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500000</v>
      </c>
      <c r="C9" s="24">
        <f>SUM(C8:C8)</f>
        <v>500000</v>
      </c>
      <c r="D9" s="24">
        <f>SUM(D8:D8)</f>
        <v>500000</v>
      </c>
      <c r="E9" s="24">
        <f>SUM(E8:E8)</f>
        <v>350000</v>
      </c>
      <c r="F9" s="24">
        <f>SUM(F8:F8)</f>
        <v>-150000</v>
      </c>
      <c r="G9" s="25">
        <f>(E9- D9)/D9</f>
        <v>-0.3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500000</v>
      </c>
      <c r="C12" s="18">
        <v>500000</v>
      </c>
      <c r="D12" s="18">
        <v>500000</v>
      </c>
      <c r="E12" s="18">
        <v>350000</v>
      </c>
      <c r="F12" s="18">
        <f>E12- D12</f>
        <v>-150000</v>
      </c>
      <c r="G12" s="19">
        <f>(E12- D12)/D12</f>
        <v>-0.3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500000</v>
      </c>
      <c r="C14" s="27">
        <f>SUM(C11:C13)</f>
        <v>500000</v>
      </c>
      <c r="D14" s="27">
        <f>SUM(D11:D13)</f>
        <v>500000</v>
      </c>
      <c r="E14" s="27">
        <f>SUM(E11:E13)</f>
        <v>350000</v>
      </c>
      <c r="F14" s="27">
        <f>SUM(F11:F13)</f>
        <v>-150000</v>
      </c>
      <c r="G14" s="28">
        <f>(E14- D14)/D14</f>
        <v>-0.3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9D54-1218-4084-82DB-903113B94DEB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34</v>
      </c>
      <c r="B8" s="11">
        <v>0</v>
      </c>
      <c r="C8" s="11">
        <v>0</v>
      </c>
      <c r="D8" s="11">
        <v>0</v>
      </c>
      <c r="E8" s="11">
        <v>122.96</v>
      </c>
      <c r="F8" s="11">
        <f>E8- D8</f>
        <v>122.96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35</v>
      </c>
      <c r="B9" s="18">
        <v>0</v>
      </c>
      <c r="C9" s="18">
        <v>0</v>
      </c>
      <c r="D9" s="18">
        <v>0</v>
      </c>
      <c r="E9" s="18">
        <v>17460.310000000001</v>
      </c>
      <c r="F9" s="18">
        <f>E9- D9</f>
        <v>17460.310000000001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37</v>
      </c>
      <c r="B10" s="18">
        <v>0</v>
      </c>
      <c r="C10" s="18">
        <v>0</v>
      </c>
      <c r="D10" s="18">
        <v>0</v>
      </c>
      <c r="E10" s="18">
        <v>240.21</v>
      </c>
      <c r="F10" s="18">
        <f>E10- D10</f>
        <v>240.21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41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46</v>
      </c>
      <c r="B12" s="24">
        <f>SUM(B8:B11)</f>
        <v>0</v>
      </c>
      <c r="C12" s="24">
        <f>SUM(C8:C11)</f>
        <v>0</v>
      </c>
      <c r="D12" s="24">
        <f>SUM(D8:D11)</f>
        <v>0</v>
      </c>
      <c r="E12" s="24">
        <f>SUM(E8:E11)</f>
        <v>17823.48</v>
      </c>
      <c r="F12" s="24">
        <f>SUM(F8:F11)</f>
        <v>17823.48</v>
      </c>
      <c r="G12" s="25" t="e">
        <f>(E12- D12)/D12</f>
        <v>#DIV/0!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47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0</v>
      </c>
      <c r="C15" s="18">
        <v>0</v>
      </c>
      <c r="D15" s="18">
        <v>0</v>
      </c>
      <c r="E15" s="18">
        <v>17823.48</v>
      </c>
      <c r="F15" s="18">
        <f>E15- D15</f>
        <v>17823.48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46</v>
      </c>
      <c r="B17" s="27">
        <f>SUM(B14:B16)</f>
        <v>0</v>
      </c>
      <c r="C17" s="27">
        <f>SUM(C14:C16)</f>
        <v>0</v>
      </c>
      <c r="D17" s="27">
        <f>SUM(D14:D16)</f>
        <v>0</v>
      </c>
      <c r="E17" s="27">
        <f>SUM(E14:E16)</f>
        <v>17823.48</v>
      </c>
      <c r="F17" s="27">
        <f>SUM(F14:F16)</f>
        <v>17823.48</v>
      </c>
      <c r="G17" s="28" t="e">
        <f>(E17- D17)/D17</f>
        <v>#DIV/0!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</row>
    <row r="21" spans="1:10" ht="36.950000000000003" customHeight="1" x14ac:dyDescent="0.2">
      <c r="A21" s="6" t="s">
        <v>61</v>
      </c>
      <c r="B21" s="7" t="s">
        <v>62</v>
      </c>
      <c r="C21" s="7" t="s">
        <v>63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7" t="s">
        <v>67</v>
      </c>
      <c r="J21" s="8" t="s">
        <v>69</v>
      </c>
    </row>
    <row r="22" spans="1:10" ht="13.5" customHeight="1" x14ac:dyDescent="0.2">
      <c r="A22" s="9" t="s">
        <v>34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35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37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41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46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49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50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C6F6-DD46-4237-B1D2-0C3FE84A30DC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0</v>
      </c>
      <c r="C8" s="11">
        <v>0</v>
      </c>
      <c r="D8" s="11">
        <v>0</v>
      </c>
      <c r="E8" s="11">
        <v>2377333.4900000002</v>
      </c>
      <c r="F8" s="11">
        <f>E8- D8</f>
        <v>2377333.4900000002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46</v>
      </c>
      <c r="B9" s="24">
        <f>SUM(B8:B8)</f>
        <v>0</v>
      </c>
      <c r="C9" s="24">
        <f>SUM(C8:C8)</f>
        <v>0</v>
      </c>
      <c r="D9" s="24">
        <f>SUM(D8:D8)</f>
        <v>0</v>
      </c>
      <c r="E9" s="24">
        <f>SUM(E8:E8)</f>
        <v>2377333.4900000002</v>
      </c>
      <c r="F9" s="24">
        <f>SUM(F8:F8)</f>
        <v>2377333.4900000002</v>
      </c>
      <c r="G9" s="25" t="e">
        <f>(E9- D9)/D9</f>
        <v>#DIV/0!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47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48</v>
      </c>
      <c r="B11" s="18">
        <v>0</v>
      </c>
      <c r="C11" s="18">
        <v>0</v>
      </c>
      <c r="D11" s="18">
        <v>0</v>
      </c>
      <c r="E11" s="18">
        <v>0</v>
      </c>
      <c r="F11" s="18">
        <f>E11- D11</f>
        <v>0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49</v>
      </c>
      <c r="B12" s="18">
        <v>0</v>
      </c>
      <c r="C12" s="18">
        <v>0</v>
      </c>
      <c r="D12" s="18">
        <v>0</v>
      </c>
      <c r="E12" s="18">
        <v>2377333.4900000002</v>
      </c>
      <c r="F12" s="18">
        <f>E12- D12</f>
        <v>2377333.4900000002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46</v>
      </c>
      <c r="B14" s="27">
        <f>SUM(B11:B13)</f>
        <v>0</v>
      </c>
      <c r="C14" s="27">
        <f>SUM(C11:C13)</f>
        <v>0</v>
      </c>
      <c r="D14" s="27">
        <f>SUM(D11:D13)</f>
        <v>0</v>
      </c>
      <c r="E14" s="27">
        <f>SUM(E11:E13)</f>
        <v>2377333.4900000002</v>
      </c>
      <c r="F14" s="27">
        <f>SUM(F11:F13)</f>
        <v>2377333.4900000002</v>
      </c>
      <c r="G14" s="28" t="e">
        <f>(E14- D14)/D14</f>
        <v>#DIV/0!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</row>
    <row r="18" spans="1:10" ht="36.950000000000003" customHeight="1" x14ac:dyDescent="0.2">
      <c r="A18" s="6" t="s">
        <v>75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7" t="s">
        <v>67</v>
      </c>
      <c r="J18" s="8" t="s">
        <v>69</v>
      </c>
    </row>
    <row r="19" spans="1:10" ht="13.5" customHeight="1" x14ac:dyDescent="0.2">
      <c r="A19" s="9" t="s">
        <v>71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46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47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48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49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50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46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31B4-1CA0-45C2-BF75-420BC8308B19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2643.29</v>
      </c>
      <c r="C8" s="11">
        <v>19913.509999999998</v>
      </c>
      <c r="D8" s="11">
        <v>7150.66</v>
      </c>
      <c r="E8" s="11">
        <v>6420.59</v>
      </c>
      <c r="F8" s="11">
        <f>E8- D8</f>
        <v>-730.06999999999971</v>
      </c>
      <c r="G8" s="14">
        <f>(E8- D8)/D8</f>
        <v>-0.10209826785219822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4976.1499999999996</v>
      </c>
      <c r="C9" s="18">
        <v>3186.5</v>
      </c>
      <c r="D9" s="18">
        <v>7336.44</v>
      </c>
      <c r="E9" s="18">
        <v>3895.58</v>
      </c>
      <c r="F9" s="18">
        <f>E9- D9</f>
        <v>-3440.8599999999997</v>
      </c>
      <c r="G9" s="19">
        <f>(E9- D9)/D9</f>
        <v>-0.46900949234233497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14815.5</v>
      </c>
      <c r="C10" s="18">
        <v>37455</v>
      </c>
      <c r="D10" s="18">
        <v>51850.03</v>
      </c>
      <c r="E10" s="18">
        <v>52530</v>
      </c>
      <c r="F10" s="18">
        <f>E10- D10</f>
        <v>679.97000000000116</v>
      </c>
      <c r="G10" s="19">
        <f>(E10- D10)/D10</f>
        <v>1.3114167918514245E-2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70731.360000000001</v>
      </c>
      <c r="C11" s="18">
        <v>53376.5</v>
      </c>
      <c r="D11" s="18">
        <v>52191.14</v>
      </c>
      <c r="E11" s="18">
        <v>75889.64</v>
      </c>
      <c r="F11" s="18">
        <f>E11- D11</f>
        <v>23698.5</v>
      </c>
      <c r="G11" s="19">
        <f>(E11- D11)/D11</f>
        <v>0.45407132321692917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20913.580000000002</v>
      </c>
      <c r="C12" s="18">
        <v>2497.85</v>
      </c>
      <c r="D12" s="18">
        <v>759.61</v>
      </c>
      <c r="E12" s="18">
        <v>0</v>
      </c>
      <c r="F12" s="18">
        <f>E12- D12</f>
        <v>-759.61</v>
      </c>
      <c r="G12" s="19">
        <f>(E12- D12)/D12</f>
        <v>-1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3936.77</v>
      </c>
      <c r="C13" s="18">
        <v>9555.25</v>
      </c>
      <c r="D13" s="18">
        <v>8125.7</v>
      </c>
      <c r="E13" s="18">
        <v>2574.59</v>
      </c>
      <c r="F13" s="18">
        <f>E13- D13</f>
        <v>-5551.11</v>
      </c>
      <c r="G13" s="19">
        <f>(E13- D13)/D13</f>
        <v>-0.6831546820581611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689.62</v>
      </c>
      <c r="C14" s="18">
        <v>13162.83</v>
      </c>
      <c r="D14" s="18">
        <v>15472.38</v>
      </c>
      <c r="E14" s="18">
        <v>15001.91</v>
      </c>
      <c r="F14" s="18">
        <f>E14- D14</f>
        <v>-470.46999999999935</v>
      </c>
      <c r="G14" s="19">
        <f>(E14- D14)/D14</f>
        <v>-3.0407086692544997E-2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28330.66</v>
      </c>
      <c r="C15" s="18">
        <v>-28.58</v>
      </c>
      <c r="D15" s="18">
        <v>7966.87</v>
      </c>
      <c r="E15" s="18">
        <v>37786.199999999997</v>
      </c>
      <c r="F15" s="18">
        <f>E15- D15</f>
        <v>29819.329999999998</v>
      </c>
      <c r="G15" s="19">
        <f>(E15- D15)/D15</f>
        <v>3.7429166033837626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3645.88</v>
      </c>
      <c r="C16" s="18">
        <v>572.75</v>
      </c>
      <c r="D16" s="18">
        <v>10343.44</v>
      </c>
      <c r="E16" s="18">
        <v>6813.5</v>
      </c>
      <c r="F16" s="18">
        <f>E16- D16</f>
        <v>-3529.9400000000005</v>
      </c>
      <c r="G16" s="19">
        <f>(E16- D16)/D16</f>
        <v>-0.34127330945990891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80.489999999999995</v>
      </c>
      <c r="F17" s="18">
        <f>E17- D17</f>
        <v>80.489999999999995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9134.81</v>
      </c>
      <c r="C18" s="18">
        <v>5824.71</v>
      </c>
      <c r="D18" s="18">
        <v>7371.92</v>
      </c>
      <c r="E18" s="18">
        <v>2009.24</v>
      </c>
      <c r="F18" s="18">
        <f>E18- D18</f>
        <v>-5362.68</v>
      </c>
      <c r="G18" s="19">
        <f>(E18- D18)/D18</f>
        <v>-0.72744685238038398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9.99</v>
      </c>
      <c r="C19" s="18">
        <v>14.52</v>
      </c>
      <c r="D19" s="18">
        <v>723.1</v>
      </c>
      <c r="E19" s="18">
        <v>0</v>
      </c>
      <c r="F19" s="18">
        <f>E19- D19</f>
        <v>-723.1</v>
      </c>
      <c r="G19" s="19">
        <f>(E19- D19)/D19</f>
        <v>-1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3258.72</v>
      </c>
      <c r="C20" s="18">
        <v>1774.56</v>
      </c>
      <c r="D20" s="18">
        <v>703.16</v>
      </c>
      <c r="E20" s="18">
        <v>637.34</v>
      </c>
      <c r="F20" s="18">
        <f>E20- D20</f>
        <v>-65.819999999999936</v>
      </c>
      <c r="G20" s="19">
        <f>(E20- D20)/D20</f>
        <v>-9.3606007167643127E-2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43</v>
      </c>
      <c r="B21" s="18">
        <v>650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33571.870000000003</v>
      </c>
      <c r="C22" s="18">
        <v>24342.42</v>
      </c>
      <c r="D22" s="18">
        <v>25693.9</v>
      </c>
      <c r="E22" s="18">
        <v>25077.65</v>
      </c>
      <c r="F22" s="18">
        <f>E22- D22</f>
        <v>-616.25</v>
      </c>
      <c r="G22" s="19">
        <f>(E22- D22)/D22</f>
        <v>-2.3984291991484358E-2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33988.79</v>
      </c>
      <c r="C23" s="18">
        <v>812.55</v>
      </c>
      <c r="D23" s="18">
        <v>17274.080000000002</v>
      </c>
      <c r="E23" s="18">
        <v>59632.39</v>
      </c>
      <c r="F23" s="18">
        <f>E23- D23</f>
        <v>42358.31</v>
      </c>
      <c r="G23" s="19">
        <f>(E23- D23)/D23</f>
        <v>2.4521311699378487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46</v>
      </c>
      <c r="B24" s="24">
        <f>SUM(B8:B23)</f>
        <v>231296.99</v>
      </c>
      <c r="C24" s="24">
        <f>SUM(C8:C23)</f>
        <v>172460.37</v>
      </c>
      <c r="D24" s="24">
        <f>SUM(D8:D23)</f>
        <v>212962.43</v>
      </c>
      <c r="E24" s="24">
        <f>SUM(E8:E23)</f>
        <v>288349.12</v>
      </c>
      <c r="F24" s="24">
        <f>SUM(F8:F23)</f>
        <v>75386.69</v>
      </c>
      <c r="G24" s="25">
        <f>(E24- D24)/D24</f>
        <v>0.35399056068246404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49</v>
      </c>
      <c r="B27" s="18">
        <v>231296.99</v>
      </c>
      <c r="C27" s="18">
        <v>172460.37</v>
      </c>
      <c r="D27" s="18">
        <v>212962.43</v>
      </c>
      <c r="E27" s="18">
        <v>288349.12</v>
      </c>
      <c r="F27" s="18">
        <f>E27- D27</f>
        <v>75386.69</v>
      </c>
      <c r="G27" s="19">
        <f>(E27- D27)/D27</f>
        <v>0.35399056068246404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46</v>
      </c>
      <c r="B29" s="27">
        <f>SUM(B26:B28)</f>
        <v>231296.99</v>
      </c>
      <c r="C29" s="27">
        <f>SUM(C26:C28)</f>
        <v>172460.37</v>
      </c>
      <c r="D29" s="27">
        <f>SUM(D26:D28)</f>
        <v>212962.43</v>
      </c>
      <c r="E29" s="27">
        <f>SUM(E26:E28)</f>
        <v>288349.12</v>
      </c>
      <c r="F29" s="27">
        <f>SUM(F26:F28)</f>
        <v>75386.69</v>
      </c>
      <c r="G29" s="28">
        <f>(E29- D29)/D29</f>
        <v>0.35399056068246404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51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</row>
    <row r="33" spans="1:10" ht="36.950000000000003" customHeight="1" x14ac:dyDescent="0.2">
      <c r="A33" s="6" t="s">
        <v>61</v>
      </c>
      <c r="B33" s="7" t="s">
        <v>62</v>
      </c>
      <c r="C33" s="7" t="s">
        <v>63</v>
      </c>
      <c r="D33" s="7" t="s">
        <v>64</v>
      </c>
      <c r="E33" s="7" t="s">
        <v>65</v>
      </c>
      <c r="F33" s="7" t="s">
        <v>66</v>
      </c>
      <c r="G33" s="7" t="s">
        <v>67</v>
      </c>
      <c r="H33" s="7" t="s">
        <v>68</v>
      </c>
      <c r="I33" s="7" t="s">
        <v>67</v>
      </c>
      <c r="J33" s="8" t="s">
        <v>69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41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43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44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45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46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47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48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49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50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46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4D01-7961-4474-B078-6E6EA12F19B1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9359.41</v>
      </c>
      <c r="C8" s="11">
        <v>1279.25</v>
      </c>
      <c r="D8" s="11">
        <v>3872</v>
      </c>
      <c r="E8" s="11">
        <v>1810</v>
      </c>
      <c r="F8" s="11">
        <f>E8- D8</f>
        <v>-2062</v>
      </c>
      <c r="G8" s="14">
        <f>(E8- D8)/D8</f>
        <v>-0.5325413223140496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6953.61</v>
      </c>
      <c r="C9" s="18">
        <v>0</v>
      </c>
      <c r="D9" s="18">
        <v>525.9</v>
      </c>
      <c r="E9" s="18">
        <v>1862</v>
      </c>
      <c r="F9" s="18">
        <f>E9- D9</f>
        <v>1336.1</v>
      </c>
      <c r="G9" s="19">
        <f>(E9- D9)/D9</f>
        <v>2.5405970716866322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70342.31</v>
      </c>
      <c r="C10" s="18">
        <v>0</v>
      </c>
      <c r="D10" s="18">
        <v>0</v>
      </c>
      <c r="E10" s="18">
        <v>23770</v>
      </c>
      <c r="F10" s="18">
        <f>E10- D10</f>
        <v>23770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74</v>
      </c>
      <c r="B11" s="18">
        <v>21448.55</v>
      </c>
      <c r="C11" s="18">
        <v>50638.18</v>
      </c>
      <c r="D11" s="18">
        <v>19250</v>
      </c>
      <c r="E11" s="18">
        <v>0</v>
      </c>
      <c r="F11" s="18">
        <f>E11- D11</f>
        <v>-19250</v>
      </c>
      <c r="G11" s="19">
        <f>(E11- D11)/D11</f>
        <v>-1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46</v>
      </c>
      <c r="B12" s="24">
        <f>SUM(B8:B11)</f>
        <v>108103.88</v>
      </c>
      <c r="C12" s="24">
        <f>SUM(C8:C11)</f>
        <v>51917.43</v>
      </c>
      <c r="D12" s="24">
        <f>SUM(D8:D11)</f>
        <v>23647.9</v>
      </c>
      <c r="E12" s="24">
        <f>SUM(E8:E11)</f>
        <v>27442</v>
      </c>
      <c r="F12" s="24">
        <f>SUM(F8:F11)</f>
        <v>3794.0999999999985</v>
      </c>
      <c r="G12" s="25">
        <f>(E12- D12)/D12</f>
        <v>0.16044130768482606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47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108103.88</v>
      </c>
      <c r="C15" s="18">
        <v>51917.43</v>
      </c>
      <c r="D15" s="18">
        <v>23647.9</v>
      </c>
      <c r="E15" s="18">
        <v>27442</v>
      </c>
      <c r="F15" s="18">
        <f>E15- D15</f>
        <v>3794.0999999999985</v>
      </c>
      <c r="G15" s="19">
        <f>(E15- D15)/D15</f>
        <v>0.16044130768482606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46</v>
      </c>
      <c r="B17" s="27">
        <f>SUM(B14:B16)</f>
        <v>108103.88</v>
      </c>
      <c r="C17" s="27">
        <f>SUM(C14:C16)</f>
        <v>51917.43</v>
      </c>
      <c r="D17" s="27">
        <f>SUM(D14:D16)</f>
        <v>23647.9</v>
      </c>
      <c r="E17" s="27">
        <f>SUM(E14:E16)</f>
        <v>27442</v>
      </c>
      <c r="F17" s="27">
        <f>SUM(F14:F16)</f>
        <v>3794.0999999999985</v>
      </c>
      <c r="G17" s="28">
        <f>(E17- D17)/D17</f>
        <v>0.16044130768482606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</row>
    <row r="21" spans="1:10" ht="36.950000000000003" customHeight="1" x14ac:dyDescent="0.2">
      <c r="A21" s="6" t="s">
        <v>75</v>
      </c>
      <c r="B21" s="7" t="s">
        <v>62</v>
      </c>
      <c r="C21" s="7" t="s">
        <v>63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7" t="s">
        <v>67</v>
      </c>
      <c r="J21" s="8" t="s">
        <v>69</v>
      </c>
    </row>
    <row r="22" spans="1:10" ht="13.5" customHeight="1" x14ac:dyDescent="0.2">
      <c r="A22" s="9" t="s">
        <v>71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72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73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74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46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49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50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58F3-B4C0-4825-9A8B-717A47BE61C3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29843.45</v>
      </c>
      <c r="C8" s="11">
        <v>41251.01</v>
      </c>
      <c r="D8" s="11">
        <v>42219.95</v>
      </c>
      <c r="E8" s="11">
        <v>44283.23</v>
      </c>
      <c r="F8" s="11">
        <f>E8- D8</f>
        <v>2063.2800000000061</v>
      </c>
      <c r="G8" s="14">
        <f>(E8- D8)/D8</f>
        <v>4.8869787860952141E-2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12369.89</v>
      </c>
      <c r="C9" s="18">
        <v>4502.01</v>
      </c>
      <c r="D9" s="18">
        <v>4468.53</v>
      </c>
      <c r="E9" s="18">
        <v>5313.56</v>
      </c>
      <c r="F9" s="18">
        <f>E9- D9</f>
        <v>845.03000000000065</v>
      </c>
      <c r="G9" s="19">
        <f>(E9- D9)/D9</f>
        <v>0.18910693225736444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29195.81</v>
      </c>
      <c r="C10" s="18">
        <v>20973.78</v>
      </c>
      <c r="D10" s="18">
        <v>21670.9</v>
      </c>
      <c r="E10" s="18">
        <v>20418.18</v>
      </c>
      <c r="F10" s="18">
        <f>E10- D10</f>
        <v>-1252.7200000000012</v>
      </c>
      <c r="G10" s="19">
        <f>(E10- D10)/D10</f>
        <v>-5.7806551642986731E-2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6364.62</v>
      </c>
      <c r="C11" s="18">
        <v>7516.96</v>
      </c>
      <c r="D11" s="18">
        <v>15223.51</v>
      </c>
      <c r="E11" s="18">
        <v>8452.1299999999992</v>
      </c>
      <c r="F11" s="18">
        <f>E11- D11</f>
        <v>-6771.380000000001</v>
      </c>
      <c r="G11" s="19">
        <f>(E11- D11)/D11</f>
        <v>-0.44479755325808573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302.88</v>
      </c>
      <c r="C12" s="18">
        <v>20426.59</v>
      </c>
      <c r="D12" s="18">
        <v>13040.53</v>
      </c>
      <c r="E12" s="18">
        <v>34561.160000000003</v>
      </c>
      <c r="F12" s="18">
        <f>E12- D12</f>
        <v>21520.630000000005</v>
      </c>
      <c r="G12" s="19">
        <f>(E12- D12)/D12</f>
        <v>1.6502879867612745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736.3</v>
      </c>
      <c r="C13" s="18">
        <v>246.21</v>
      </c>
      <c r="D13" s="18">
        <v>2426.25</v>
      </c>
      <c r="E13" s="18">
        <v>252</v>
      </c>
      <c r="F13" s="18">
        <f>E13- D13</f>
        <v>-2174.25</v>
      </c>
      <c r="G13" s="19">
        <f>(E13- D13)/D13</f>
        <v>-0.89613601236476048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17749.259999999998</v>
      </c>
      <c r="C14" s="18">
        <v>26004.51</v>
      </c>
      <c r="D14" s="18">
        <v>8956</v>
      </c>
      <c r="E14" s="18">
        <v>98216.58</v>
      </c>
      <c r="F14" s="18">
        <f>E14- D14</f>
        <v>89260.58</v>
      </c>
      <c r="G14" s="19">
        <f>(E14- D14)/D14</f>
        <v>9.9665676641357752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12448.71</v>
      </c>
      <c r="C15" s="18">
        <v>10407.93</v>
      </c>
      <c r="D15" s="18">
        <v>17037.41</v>
      </c>
      <c r="E15" s="18">
        <v>30685.03</v>
      </c>
      <c r="F15" s="18">
        <f>E15- D15</f>
        <v>13647.619999999999</v>
      </c>
      <c r="G15" s="19">
        <f>(E15- D15)/D15</f>
        <v>0.80103842074587628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16562.439999999999</v>
      </c>
      <c r="C16" s="18">
        <v>9000.61</v>
      </c>
      <c r="D16" s="18">
        <v>8342.09</v>
      </c>
      <c r="E16" s="18">
        <v>5122.29</v>
      </c>
      <c r="F16" s="18">
        <f>E16- D16</f>
        <v>-3219.8</v>
      </c>
      <c r="G16" s="19">
        <f>(E16- D16)/D16</f>
        <v>-0.3859704222802679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5461.75</v>
      </c>
      <c r="C17" s="18">
        <v>992.45</v>
      </c>
      <c r="D17" s="18">
        <v>1740.31</v>
      </c>
      <c r="E17" s="18">
        <v>2148.6999999999998</v>
      </c>
      <c r="F17" s="18">
        <f>E17- D17</f>
        <v>408.38999999999987</v>
      </c>
      <c r="G17" s="19">
        <f>(E17- D17)/D17</f>
        <v>0.23466508840379005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35698.25</v>
      </c>
      <c r="C18" s="18">
        <v>4962.9399999999996</v>
      </c>
      <c r="D18" s="18">
        <v>7034.53</v>
      </c>
      <c r="E18" s="18">
        <v>332.34</v>
      </c>
      <c r="F18" s="18">
        <f>E18- D18</f>
        <v>-6702.19</v>
      </c>
      <c r="G18" s="19">
        <f>(E18- D18)/D18</f>
        <v>-0.952755905511811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19012.2</v>
      </c>
      <c r="C19" s="18">
        <v>10276.27</v>
      </c>
      <c r="D19" s="18">
        <v>2.64</v>
      </c>
      <c r="E19" s="18">
        <v>5.71</v>
      </c>
      <c r="F19" s="18">
        <f>E19- D19</f>
        <v>3.07</v>
      </c>
      <c r="G19" s="19">
        <f>(E19- D19)/D19</f>
        <v>1.1628787878787878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42</v>
      </c>
      <c r="B20" s="18">
        <v>7448.45</v>
      </c>
      <c r="C20" s="18">
        <v>7470.83</v>
      </c>
      <c r="D20" s="18">
        <v>8183.2</v>
      </c>
      <c r="E20" s="18">
        <v>7864.33</v>
      </c>
      <c r="F20" s="18">
        <f>E20- D20</f>
        <v>-318.86999999999989</v>
      </c>
      <c r="G20" s="19">
        <f>(E20- D20)/D20</f>
        <v>-3.8966419004790288E-2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43</v>
      </c>
      <c r="B21" s="18">
        <v>3992.9</v>
      </c>
      <c r="C21" s="18">
        <v>3485.39</v>
      </c>
      <c r="D21" s="18">
        <v>3402.83</v>
      </c>
      <c r="E21" s="18">
        <v>3528.36</v>
      </c>
      <c r="F21" s="18">
        <f>E21- D21</f>
        <v>125.5300000000002</v>
      </c>
      <c r="G21" s="19">
        <f>(E21- D21)/D21</f>
        <v>3.6889882832818625E-2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144453.04999999999</v>
      </c>
      <c r="C22" s="18">
        <v>165766.56</v>
      </c>
      <c r="D22" s="18">
        <v>140770.31</v>
      </c>
      <c r="E22" s="18">
        <v>153674.26</v>
      </c>
      <c r="F22" s="18">
        <f>E22- D22</f>
        <v>12903.950000000012</v>
      </c>
      <c r="G22" s="19">
        <f>(E22- D22)/D22</f>
        <v>9.1666701593539235E-2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3946.98</v>
      </c>
      <c r="C23" s="18">
        <v>422</v>
      </c>
      <c r="D23" s="18">
        <v>3312.28</v>
      </c>
      <c r="E23" s="18">
        <v>1630.15</v>
      </c>
      <c r="F23" s="18">
        <f>E23- D23</f>
        <v>-1682.13</v>
      </c>
      <c r="G23" s="19">
        <f>(E23- D23)/D23</f>
        <v>-0.50784655886579633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46</v>
      </c>
      <c r="B24" s="24">
        <f>SUM(B8:B23)</f>
        <v>345586.93999999994</v>
      </c>
      <c r="C24" s="24">
        <f>SUM(C8:C23)</f>
        <v>333706.05</v>
      </c>
      <c r="D24" s="24">
        <f>SUM(D8:D23)</f>
        <v>297831.27</v>
      </c>
      <c r="E24" s="24">
        <f>SUM(E8:E23)</f>
        <v>416488.01</v>
      </c>
      <c r="F24" s="24">
        <f>SUM(F8:F23)</f>
        <v>118656.74000000002</v>
      </c>
      <c r="G24" s="25">
        <f>(E24- D24)/D24</f>
        <v>0.39840255860306401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47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48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49</v>
      </c>
      <c r="B27" s="18">
        <v>345586.94</v>
      </c>
      <c r="C27" s="18">
        <v>333706.05</v>
      </c>
      <c r="D27" s="18">
        <v>297831.27</v>
      </c>
      <c r="E27" s="18">
        <v>416488.01</v>
      </c>
      <c r="F27" s="18">
        <f>E27- D27</f>
        <v>118656.73999999999</v>
      </c>
      <c r="G27" s="19">
        <f>(E27- D27)/D27</f>
        <v>0.39840255860306401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46</v>
      </c>
      <c r="B29" s="27">
        <f>SUM(B26:B28)</f>
        <v>345586.94</v>
      </c>
      <c r="C29" s="27">
        <f>SUM(C26:C28)</f>
        <v>333706.05</v>
      </c>
      <c r="D29" s="27">
        <f>SUM(D26:D28)</f>
        <v>297831.27</v>
      </c>
      <c r="E29" s="27">
        <f>SUM(E26:E28)</f>
        <v>416488.01</v>
      </c>
      <c r="F29" s="27">
        <f>SUM(F26:F28)</f>
        <v>118656.73999999999</v>
      </c>
      <c r="G29" s="28">
        <f>(E29- D29)/D29</f>
        <v>0.39840255860306401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51</v>
      </c>
      <c r="B32" s="3" t="s">
        <v>52</v>
      </c>
      <c r="C32" s="3" t="s">
        <v>53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</row>
    <row r="33" spans="1:10" ht="36.950000000000003" customHeight="1" x14ac:dyDescent="0.2">
      <c r="A33" s="6" t="s">
        <v>61</v>
      </c>
      <c r="B33" s="7" t="s">
        <v>62</v>
      </c>
      <c r="C33" s="7" t="s">
        <v>63</v>
      </c>
      <c r="D33" s="7" t="s">
        <v>64</v>
      </c>
      <c r="E33" s="7" t="s">
        <v>65</v>
      </c>
      <c r="F33" s="7" t="s">
        <v>66</v>
      </c>
      <c r="G33" s="7" t="s">
        <v>67</v>
      </c>
      <c r="H33" s="7" t="s">
        <v>68</v>
      </c>
      <c r="I33" s="7" t="s">
        <v>67</v>
      </c>
      <c r="J33" s="8" t="s">
        <v>69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41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42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43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44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45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46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47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48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49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50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46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6FE1-5915-4B11-AC96-2EF6B7A75638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123501.37</v>
      </c>
      <c r="C8" s="11">
        <v>66467.86</v>
      </c>
      <c r="D8" s="11">
        <v>100031.02</v>
      </c>
      <c r="E8" s="11">
        <v>139949.09</v>
      </c>
      <c r="F8" s="11">
        <f>E8- D8</f>
        <v>39918.069999999992</v>
      </c>
      <c r="G8" s="14">
        <f>(E8- D8)/D8</f>
        <v>0.39905691254572823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1153237.74</v>
      </c>
      <c r="C9" s="18">
        <v>539254.34</v>
      </c>
      <c r="D9" s="18">
        <v>704974.72</v>
      </c>
      <c r="E9" s="18">
        <v>1086887.28</v>
      </c>
      <c r="F9" s="18">
        <f>E9- D9</f>
        <v>381912.56000000006</v>
      </c>
      <c r="G9" s="19">
        <f>(E9- D9)/D9</f>
        <v>0.54173936903723308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1149464</v>
      </c>
      <c r="C10" s="18">
        <v>769411</v>
      </c>
      <c r="D10" s="18">
        <v>1119807</v>
      </c>
      <c r="E10" s="18">
        <v>1015685</v>
      </c>
      <c r="F10" s="18">
        <f>E10- D10</f>
        <v>-104122</v>
      </c>
      <c r="G10" s="19">
        <f>(E10- D10)/D10</f>
        <v>-9.2982094235881718E-2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74</v>
      </c>
      <c r="B11" s="18">
        <v>450000</v>
      </c>
      <c r="C11" s="18">
        <v>429209</v>
      </c>
      <c r="D11" s="18">
        <v>450000</v>
      </c>
      <c r="E11" s="18">
        <v>450000</v>
      </c>
      <c r="F11" s="18">
        <f>E11- D11</f>
        <v>0</v>
      </c>
      <c r="G11" s="19">
        <f>(E11- D11)/D11</f>
        <v>0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46</v>
      </c>
      <c r="B12" s="24">
        <f>SUM(B8:B11)</f>
        <v>2876203.11</v>
      </c>
      <c r="C12" s="24">
        <f>SUM(C8:C11)</f>
        <v>1804342.2</v>
      </c>
      <c r="D12" s="24">
        <f>SUM(D8:D11)</f>
        <v>2374812.7400000002</v>
      </c>
      <c r="E12" s="24">
        <f>SUM(E8:E11)</f>
        <v>2692521.37</v>
      </c>
      <c r="F12" s="24">
        <f>SUM(F8:F11)</f>
        <v>317708.63000000006</v>
      </c>
      <c r="G12" s="25">
        <f>(E12- D12)/D12</f>
        <v>0.13378260300220549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47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2876203.11</v>
      </c>
      <c r="C15" s="18">
        <v>1804342.2</v>
      </c>
      <c r="D15" s="18">
        <v>2374812.7400000002</v>
      </c>
      <c r="E15" s="18">
        <v>2692521.37</v>
      </c>
      <c r="F15" s="18">
        <f>E15- D15</f>
        <v>317708.62999999989</v>
      </c>
      <c r="G15" s="19">
        <f>(E15- D15)/D15</f>
        <v>0.13378260300220549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46</v>
      </c>
      <c r="B17" s="27">
        <f>SUM(B14:B16)</f>
        <v>2876203.11</v>
      </c>
      <c r="C17" s="27">
        <f>SUM(C14:C16)</f>
        <v>1804342.2</v>
      </c>
      <c r="D17" s="27">
        <f>SUM(D14:D16)</f>
        <v>2374812.7400000002</v>
      </c>
      <c r="E17" s="27">
        <f>SUM(E14:E16)</f>
        <v>2692521.37</v>
      </c>
      <c r="F17" s="27">
        <f>SUM(F14:F16)</f>
        <v>317708.62999999989</v>
      </c>
      <c r="G17" s="28">
        <f>(E17- D17)/D17</f>
        <v>0.13378260300220549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</row>
    <row r="21" spans="1:10" ht="36.950000000000003" customHeight="1" x14ac:dyDescent="0.2">
      <c r="A21" s="6" t="s">
        <v>75</v>
      </c>
      <c r="B21" s="7" t="s">
        <v>62</v>
      </c>
      <c r="C21" s="7" t="s">
        <v>63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7" t="s">
        <v>67</v>
      </c>
      <c r="J21" s="8" t="s">
        <v>69</v>
      </c>
    </row>
    <row r="22" spans="1:10" ht="13.5" customHeight="1" x14ac:dyDescent="0.2">
      <c r="A22" s="9" t="s">
        <v>71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72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73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74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46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49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50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46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2E99-8083-4CE7-9615-9303595EBC4C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12918.34</v>
      </c>
      <c r="C8" s="11">
        <v>11087.03</v>
      </c>
      <c r="D8" s="11">
        <v>14974.98</v>
      </c>
      <c r="E8" s="11">
        <v>34009.839999999997</v>
      </c>
      <c r="F8" s="11">
        <f>E8- D8</f>
        <v>19034.859999999997</v>
      </c>
      <c r="G8" s="14">
        <f>(E8- D8)/D8</f>
        <v>1.2711108796138624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10244.91</v>
      </c>
      <c r="C9" s="18">
        <v>6724.1</v>
      </c>
      <c r="D9" s="18">
        <v>12495.75</v>
      </c>
      <c r="E9" s="18">
        <v>13509.79</v>
      </c>
      <c r="F9" s="18">
        <f>E9- D9</f>
        <v>1014.0400000000009</v>
      </c>
      <c r="G9" s="19">
        <f>(E9- D9)/D9</f>
        <v>8.1150791269031547E-2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49351.16</v>
      </c>
      <c r="C10" s="18">
        <v>316967.28000000003</v>
      </c>
      <c r="D10" s="18">
        <v>352037.96</v>
      </c>
      <c r="E10" s="18">
        <v>266485.02</v>
      </c>
      <c r="F10" s="18">
        <f>E10- D10</f>
        <v>-85552.94</v>
      </c>
      <c r="G10" s="19">
        <f>(E10- D10)/D10</f>
        <v>-0.24302191729550982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24236.48</v>
      </c>
      <c r="C11" s="18">
        <v>19376.29</v>
      </c>
      <c r="D11" s="18">
        <v>28851.119999999999</v>
      </c>
      <c r="E11" s="18">
        <v>26637.81</v>
      </c>
      <c r="F11" s="18">
        <f>E11- D11</f>
        <v>-2213.3099999999977</v>
      </c>
      <c r="G11" s="19">
        <f>(E11- D11)/D11</f>
        <v>-7.6714872767504272E-2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350834.3</v>
      </c>
      <c r="C12" s="18">
        <v>538851.25</v>
      </c>
      <c r="D12" s="18">
        <v>459400.11</v>
      </c>
      <c r="E12" s="18">
        <v>554593.43000000005</v>
      </c>
      <c r="F12" s="18">
        <f>E12- D12</f>
        <v>95193.320000000065</v>
      </c>
      <c r="G12" s="19">
        <f>(E12- D12)/D12</f>
        <v>0.20721222726742505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941.61</v>
      </c>
      <c r="C13" s="18">
        <v>1200.83</v>
      </c>
      <c r="D13" s="18">
        <v>9774.0400000000009</v>
      </c>
      <c r="E13" s="18">
        <v>3003.41</v>
      </c>
      <c r="F13" s="18">
        <f>E13- D13</f>
        <v>-6770.630000000001</v>
      </c>
      <c r="G13" s="19">
        <f>(E13- D13)/D13</f>
        <v>-0.69271560173684577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56118.53</v>
      </c>
      <c r="C14" s="18">
        <v>89658.2</v>
      </c>
      <c r="D14" s="18">
        <v>81002.5</v>
      </c>
      <c r="E14" s="18">
        <v>95400</v>
      </c>
      <c r="F14" s="18">
        <f>E14- D14</f>
        <v>14397.5</v>
      </c>
      <c r="G14" s="19">
        <f>(E14- D14)/D14</f>
        <v>0.17774142773371193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33471.279999999999</v>
      </c>
      <c r="C15" s="18">
        <v>36026.03</v>
      </c>
      <c r="D15" s="18">
        <v>46531.19</v>
      </c>
      <c r="E15" s="18">
        <v>56122.26</v>
      </c>
      <c r="F15" s="18">
        <f>E15- D15</f>
        <v>9591.07</v>
      </c>
      <c r="G15" s="19">
        <f>(E15- D15)/D15</f>
        <v>0.20612131346737531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17614.669999999998</v>
      </c>
      <c r="C16" s="18">
        <v>28687.85</v>
      </c>
      <c r="D16" s="18">
        <v>57600.54</v>
      </c>
      <c r="E16" s="18">
        <v>27820.83</v>
      </c>
      <c r="F16" s="18">
        <f>E16- D16</f>
        <v>-29779.71</v>
      </c>
      <c r="G16" s="19">
        <f>(E16- D16)/D16</f>
        <v>-0.51700400725409867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6310.95</v>
      </c>
      <c r="C17" s="18">
        <v>6059.58</v>
      </c>
      <c r="D17" s="18">
        <v>12497.7</v>
      </c>
      <c r="E17" s="18">
        <v>11882.63</v>
      </c>
      <c r="F17" s="18">
        <f>E17- D17</f>
        <v>-615.07000000000153</v>
      </c>
      <c r="G17" s="19">
        <f>(E17- D17)/D17</f>
        <v>-4.9214655496611498E-2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19435.75</v>
      </c>
      <c r="C18" s="18">
        <v>18040.78</v>
      </c>
      <c r="D18" s="18">
        <v>11203.73</v>
      </c>
      <c r="E18" s="18">
        <v>21302.46</v>
      </c>
      <c r="F18" s="18">
        <f>E18- D18</f>
        <v>10098.73</v>
      </c>
      <c r="G18" s="19">
        <f>(E18- D18)/D18</f>
        <v>0.90137213231664814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38864.019999999997</v>
      </c>
      <c r="C19" s="18">
        <v>35155.230000000003</v>
      </c>
      <c r="D19" s="18">
        <v>38149.82</v>
      </c>
      <c r="E19" s="18">
        <v>26087.93</v>
      </c>
      <c r="F19" s="18">
        <f>E19- D19</f>
        <v>-12061.89</v>
      </c>
      <c r="G19" s="19">
        <f>(E19- D19)/D19</f>
        <v>-0.31617160972188074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456213.79</v>
      </c>
      <c r="C20" s="18">
        <v>2023876.46</v>
      </c>
      <c r="D20" s="18">
        <v>3097594.86</v>
      </c>
      <c r="E20" s="18">
        <v>1217237.42</v>
      </c>
      <c r="F20" s="18">
        <f>E20- D20</f>
        <v>-1880357.44</v>
      </c>
      <c r="G20" s="19">
        <f>(E20- D20)/D20</f>
        <v>-0.60703788745310616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15416.74</v>
      </c>
      <c r="C21" s="18">
        <v>15676.51</v>
      </c>
      <c r="D21" s="18">
        <v>20191.87</v>
      </c>
      <c r="E21" s="18">
        <v>17079.580000000002</v>
      </c>
      <c r="F21" s="18">
        <f>E21- D21</f>
        <v>-3112.2899999999972</v>
      </c>
      <c r="G21" s="19">
        <f>(E21- D21)/D21</f>
        <v>-0.15413579821977844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427.84</v>
      </c>
      <c r="C22" s="18">
        <v>705.65</v>
      </c>
      <c r="D22" s="18">
        <v>1446.19</v>
      </c>
      <c r="E22" s="18">
        <v>13690.2</v>
      </c>
      <c r="F22" s="18">
        <f>E22- D22</f>
        <v>12244.01</v>
      </c>
      <c r="G22" s="19">
        <f>(E22- D22)/D22</f>
        <v>8.4663909997994722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127854.7</v>
      </c>
      <c r="C23" s="18">
        <v>127160.84</v>
      </c>
      <c r="D23" s="18">
        <v>116851.22</v>
      </c>
      <c r="E23" s="18">
        <v>135025.54999999999</v>
      </c>
      <c r="F23" s="18">
        <f>E23- D23</f>
        <v>18174.329999999987</v>
      </c>
      <c r="G23" s="19">
        <f>(E23- D23)/D23</f>
        <v>0.15553393451946831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4640</v>
      </c>
      <c r="C24" s="18">
        <v>1183</v>
      </c>
      <c r="D24" s="18">
        <v>6114.3</v>
      </c>
      <c r="E24" s="18">
        <v>2700</v>
      </c>
      <c r="F24" s="18">
        <f>E24- D24</f>
        <v>-3414.3</v>
      </c>
      <c r="G24" s="19">
        <f>(E24- D24)/D24</f>
        <v>-0.55841224670035816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46</v>
      </c>
      <c r="B25" s="24">
        <f>SUM(B8:B24)</f>
        <v>1224895.07</v>
      </c>
      <c r="C25" s="24">
        <f>SUM(C8:C24)</f>
        <v>3276436.9099999997</v>
      </c>
      <c r="D25" s="24">
        <f>SUM(D8:D24)</f>
        <v>4366717.88</v>
      </c>
      <c r="E25" s="24">
        <f>SUM(E8:E24)</f>
        <v>2522588.1600000001</v>
      </c>
      <c r="F25" s="24">
        <f>SUM(F8:F24)</f>
        <v>-1844129.72</v>
      </c>
      <c r="G25" s="25">
        <f>(E25- D25)/D25</f>
        <v>-0.42231483019461741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47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48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1224895.07</v>
      </c>
      <c r="C28" s="18">
        <v>3276436.91</v>
      </c>
      <c r="D28" s="18">
        <v>4366717.88</v>
      </c>
      <c r="E28" s="18">
        <v>2522588.1600000001</v>
      </c>
      <c r="F28" s="18">
        <f>E28- D28</f>
        <v>-1844129.7199999997</v>
      </c>
      <c r="G28" s="19">
        <f>(E28- D28)/D28</f>
        <v>-0.42231483019461741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46</v>
      </c>
      <c r="B30" s="27">
        <f>SUM(B27:B29)</f>
        <v>1224895.07</v>
      </c>
      <c r="C30" s="27">
        <f>SUM(C27:C29)</f>
        <v>3276436.91</v>
      </c>
      <c r="D30" s="27">
        <f>SUM(D27:D29)</f>
        <v>4366717.88</v>
      </c>
      <c r="E30" s="27">
        <f>SUM(E27:E29)</f>
        <v>2522588.1600000001</v>
      </c>
      <c r="F30" s="27">
        <f>SUM(F27:F29)</f>
        <v>-1844129.7199999997</v>
      </c>
      <c r="G30" s="28">
        <f>(E30- D30)/D30</f>
        <v>-0.42231483019461741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51</v>
      </c>
      <c r="B33" s="3" t="s">
        <v>52</v>
      </c>
      <c r="C33" s="3" t="s">
        <v>53</v>
      </c>
      <c r="D33" s="3" t="s">
        <v>54</v>
      </c>
      <c r="E33" s="3" t="s">
        <v>55</v>
      </c>
      <c r="F33" s="3" t="s">
        <v>56</v>
      </c>
      <c r="G33" s="3" t="s">
        <v>57</v>
      </c>
      <c r="H33" s="3" t="s">
        <v>58</v>
      </c>
      <c r="I33" s="3" t="s">
        <v>59</v>
      </c>
      <c r="J33" s="3" t="s">
        <v>60</v>
      </c>
    </row>
    <row r="34" spans="1:10" ht="36.950000000000003" customHeight="1" x14ac:dyDescent="0.2">
      <c r="A34" s="6" t="s">
        <v>61</v>
      </c>
      <c r="B34" s="7" t="s">
        <v>62</v>
      </c>
      <c r="C34" s="7" t="s">
        <v>63</v>
      </c>
      <c r="D34" s="7" t="s">
        <v>64</v>
      </c>
      <c r="E34" s="7" t="s">
        <v>65</v>
      </c>
      <c r="F34" s="7" t="s">
        <v>66</v>
      </c>
      <c r="G34" s="7" t="s">
        <v>67</v>
      </c>
      <c r="H34" s="7" t="s">
        <v>68</v>
      </c>
      <c r="I34" s="7" t="s">
        <v>67</v>
      </c>
      <c r="J34" s="8" t="s">
        <v>69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42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43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44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45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46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47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48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49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50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46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2F98-CD59-4DE1-A501-E3E0C8890F2C}">
  <dimension ref="A1:J5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722.68</v>
      </c>
      <c r="C8" s="11">
        <v>3350.19</v>
      </c>
      <c r="D8" s="11">
        <v>1613.75</v>
      </c>
      <c r="E8" s="11">
        <v>1163.29</v>
      </c>
      <c r="F8" s="11">
        <f>E8- D8</f>
        <v>-450.46000000000004</v>
      </c>
      <c r="G8" s="14">
        <f>(E8- D8)/D8</f>
        <v>-0.27913865220759104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3097.13</v>
      </c>
      <c r="C9" s="18">
        <v>3041.36</v>
      </c>
      <c r="D9" s="18">
        <v>2590</v>
      </c>
      <c r="E9" s="18">
        <v>3434.4</v>
      </c>
      <c r="F9" s="18">
        <f>E9- D9</f>
        <v>844.40000000000009</v>
      </c>
      <c r="G9" s="19">
        <f>(E9- D9)/D9</f>
        <v>0.32602316602316606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11399.51</v>
      </c>
      <c r="C10" s="18">
        <v>591</v>
      </c>
      <c r="D10" s="18">
        <v>0</v>
      </c>
      <c r="E10" s="18">
        <v>1000</v>
      </c>
      <c r="F10" s="18">
        <f>E10- D10</f>
        <v>1000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67384.27</v>
      </c>
      <c r="C11" s="18">
        <v>36051.699999999997</v>
      </c>
      <c r="D11" s="18">
        <v>190018.98</v>
      </c>
      <c r="E11" s="18">
        <v>248716</v>
      </c>
      <c r="F11" s="18">
        <f>E11- D11</f>
        <v>58697.01999999999</v>
      </c>
      <c r="G11" s="19">
        <f>(E11- D11)/D11</f>
        <v>0.30890082664373836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493.53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3950.34</v>
      </c>
      <c r="C13" s="18">
        <v>7342.9</v>
      </c>
      <c r="D13" s="18">
        <v>0</v>
      </c>
      <c r="E13" s="18">
        <v>3949.02</v>
      </c>
      <c r="F13" s="18">
        <f>E13- D13</f>
        <v>3949.02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1701.64</v>
      </c>
      <c r="C15" s="18">
        <v>6585.81</v>
      </c>
      <c r="D15" s="18">
        <v>10756.03</v>
      </c>
      <c r="E15" s="18">
        <v>8612.32</v>
      </c>
      <c r="F15" s="18">
        <f>E15- D15</f>
        <v>-2143.7100000000009</v>
      </c>
      <c r="G15" s="19">
        <f>(E15- D15)/D15</f>
        <v>-0.19930308859309623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8111.79</v>
      </c>
      <c r="C16" s="18">
        <v>819.44</v>
      </c>
      <c r="D16" s="18">
        <v>6096.6</v>
      </c>
      <c r="E16" s="18">
        <v>181.39</v>
      </c>
      <c r="F16" s="18">
        <f>E16- D16</f>
        <v>-5915.21</v>
      </c>
      <c r="G16" s="19">
        <f>(E16- D16)/D16</f>
        <v>-0.9702473509825148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406.87</v>
      </c>
      <c r="C17" s="18">
        <v>0</v>
      </c>
      <c r="D17" s="18">
        <v>0</v>
      </c>
      <c r="E17" s="18">
        <v>403.57</v>
      </c>
      <c r="F17" s="18">
        <f>E17- D17</f>
        <v>403.57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1996.84</v>
      </c>
      <c r="C18" s="18">
        <v>3697.12</v>
      </c>
      <c r="D18" s="18">
        <v>1370.06</v>
      </c>
      <c r="E18" s="18">
        <v>988.26</v>
      </c>
      <c r="F18" s="18">
        <f>E18- D18</f>
        <v>-381.79999999999995</v>
      </c>
      <c r="G18" s="19">
        <f>(E18- D18)/D18</f>
        <v>-0.27867392668934204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36234.769999999997</v>
      </c>
      <c r="C19" s="18">
        <v>20691.3</v>
      </c>
      <c r="D19" s="18">
        <v>19679.009999999998</v>
      </c>
      <c r="E19" s="18">
        <v>7859.24</v>
      </c>
      <c r="F19" s="18">
        <f>E19- D19</f>
        <v>-11819.769999999999</v>
      </c>
      <c r="G19" s="19">
        <f>(E19- D19)/D19</f>
        <v>-0.60062828363825216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44</v>
      </c>
      <c r="B20" s="18">
        <v>1963.36</v>
      </c>
      <c r="C20" s="18">
        <v>1990.21</v>
      </c>
      <c r="D20" s="18">
        <v>740.55</v>
      </c>
      <c r="E20" s="18">
        <v>146.80000000000001</v>
      </c>
      <c r="F20" s="18">
        <f>E20- D20</f>
        <v>-593.75</v>
      </c>
      <c r="G20" s="19">
        <f>(E20- D20)/D20</f>
        <v>-0.80176895550604288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45</v>
      </c>
      <c r="B21" s="18">
        <v>3955.17</v>
      </c>
      <c r="C21" s="18">
        <v>1327.62</v>
      </c>
      <c r="D21" s="18">
        <v>7857.45</v>
      </c>
      <c r="E21" s="18">
        <v>0</v>
      </c>
      <c r="F21" s="18">
        <f>E21- D21</f>
        <v>-7857.45</v>
      </c>
      <c r="G21" s="19">
        <f>(E21- D21)/D21</f>
        <v>-1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1" t="s">
        <v>46</v>
      </c>
      <c r="B22" s="24">
        <f>SUM(B8:B21)</f>
        <v>141417.89999999997</v>
      </c>
      <c r="C22" s="24">
        <f>SUM(C8:C21)</f>
        <v>85488.650000000009</v>
      </c>
      <c r="D22" s="24">
        <f>SUM(D8:D21)</f>
        <v>240722.43000000002</v>
      </c>
      <c r="E22" s="24">
        <f>SUM(E8:E21)</f>
        <v>276454.28999999998</v>
      </c>
      <c r="F22" s="24">
        <f>SUM(F8:F21)</f>
        <v>35731.859999999993</v>
      </c>
      <c r="G22" s="25">
        <f>(E22- D22)/D22</f>
        <v>0.14843593926830978</v>
      </c>
      <c r="H22" s="24">
        <f>SUM(H8:H21)</f>
        <v>0</v>
      </c>
      <c r="I22" s="11">
        <v>0</v>
      </c>
      <c r="J22" s="26">
        <f>SUM(J8:J21)</f>
        <v>0</v>
      </c>
    </row>
    <row r="23" spans="1:10" ht="16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49</v>
      </c>
      <c r="B25" s="18">
        <v>141417.9</v>
      </c>
      <c r="C25" s="18">
        <v>85488.65</v>
      </c>
      <c r="D25" s="18">
        <v>240722.43</v>
      </c>
      <c r="E25" s="18">
        <v>276454.28999999998</v>
      </c>
      <c r="F25" s="18">
        <f>E25- D25</f>
        <v>35731.859999999986</v>
      </c>
      <c r="G25" s="19">
        <f>(E25- D25)/D25</f>
        <v>0.14843593926830992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50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2" t="s">
        <v>46</v>
      </c>
      <c r="B27" s="27">
        <f>SUM(B24:B26)</f>
        <v>141417.9</v>
      </c>
      <c r="C27" s="27">
        <f>SUM(C24:C26)</f>
        <v>85488.65</v>
      </c>
      <c r="D27" s="27">
        <f>SUM(D24:D26)</f>
        <v>240722.43</v>
      </c>
      <c r="E27" s="27">
        <f>SUM(E24:E26)</f>
        <v>276454.28999999998</v>
      </c>
      <c r="F27" s="27">
        <f>SUM(F24:F26)</f>
        <v>35731.859999999986</v>
      </c>
      <c r="G27" s="28">
        <f>(E27- D27)/D27</f>
        <v>0.14843593926830992</v>
      </c>
      <c r="H27" s="27">
        <f>SUM(H24:H26)</f>
        <v>0</v>
      </c>
      <c r="I27" s="23">
        <v>0</v>
      </c>
      <c r="J27" s="29">
        <f>SUM(J24:J26)</f>
        <v>0</v>
      </c>
    </row>
    <row r="30" spans="1:10" ht="13.5" customHeight="1" x14ac:dyDescent="0.2">
      <c r="A30" s="3" t="s">
        <v>51</v>
      </c>
      <c r="B30" s="3" t="s">
        <v>52</v>
      </c>
      <c r="C30" s="3" t="s">
        <v>53</v>
      </c>
      <c r="D30" s="3" t="s">
        <v>54</v>
      </c>
      <c r="E30" s="3" t="s">
        <v>55</v>
      </c>
      <c r="F30" s="3" t="s">
        <v>56</v>
      </c>
      <c r="G30" s="3" t="s">
        <v>57</v>
      </c>
      <c r="H30" s="3" t="s">
        <v>58</v>
      </c>
      <c r="I30" s="3" t="s">
        <v>59</v>
      </c>
      <c r="J30" s="3" t="s">
        <v>60</v>
      </c>
    </row>
    <row r="31" spans="1:10" ht="36.950000000000003" customHeight="1" x14ac:dyDescent="0.2">
      <c r="A31" s="6" t="s">
        <v>61</v>
      </c>
      <c r="B31" s="7" t="s">
        <v>62</v>
      </c>
      <c r="C31" s="7" t="s">
        <v>63</v>
      </c>
      <c r="D31" s="7" t="s">
        <v>64</v>
      </c>
      <c r="E31" s="7" t="s">
        <v>65</v>
      </c>
      <c r="F31" s="7" t="s">
        <v>66</v>
      </c>
      <c r="G31" s="7" t="s">
        <v>67</v>
      </c>
      <c r="H31" s="7" t="s">
        <v>68</v>
      </c>
      <c r="I31" s="7" t="s">
        <v>67</v>
      </c>
      <c r="J31" s="8" t="s">
        <v>69</v>
      </c>
    </row>
    <row r="32" spans="1:10" ht="13.5" customHeight="1" x14ac:dyDescent="0.2">
      <c r="A32" s="9" t="s">
        <v>29</v>
      </c>
      <c r="B32" s="11">
        <f>J8</f>
        <v>0</v>
      </c>
      <c r="C32" s="11">
        <v>0</v>
      </c>
      <c r="D32" s="11">
        <v>0</v>
      </c>
      <c r="E32" s="11">
        <f>SUM(B32:D32)</f>
        <v>0</v>
      </c>
      <c r="F32" s="11">
        <v>0</v>
      </c>
      <c r="G32" s="14" t="e">
        <f>F32/E32</f>
        <v>#DIV/0!</v>
      </c>
      <c r="H32" s="11">
        <v>0</v>
      </c>
      <c r="I32" s="14">
        <f>IF(E32=0,0,H32/E32)</f>
        <v>0</v>
      </c>
      <c r="J32" s="16">
        <f>E32+F32+H32</f>
        <v>0</v>
      </c>
    </row>
    <row r="33" spans="1:10" ht="13.5" customHeight="1" x14ac:dyDescent="0.2">
      <c r="A33" s="17" t="s">
        <v>30</v>
      </c>
      <c r="B33" s="18">
        <f>J9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31</v>
      </c>
      <c r="B34" s="18">
        <f>J10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32</v>
      </c>
      <c r="B35" s="18">
        <f>J11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33</v>
      </c>
      <c r="B36" s="18">
        <f>J12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34</v>
      </c>
      <c r="B37" s="18">
        <f>J13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35</v>
      </c>
      <c r="B38" s="18">
        <f>J14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36</v>
      </c>
      <c r="B39" s="18">
        <f>J15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37</v>
      </c>
      <c r="B40" s="18">
        <f>J16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38</v>
      </c>
      <c r="B41" s="18">
        <f>J17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39</v>
      </c>
      <c r="B42" s="18">
        <f>J18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41</v>
      </c>
      <c r="B43" s="18">
        <f>J19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44</v>
      </c>
      <c r="B44" s="18">
        <f>J20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45</v>
      </c>
      <c r="B45" s="18">
        <f>J21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21" t="s">
        <v>46</v>
      </c>
      <c r="B46" s="24">
        <f>SUM(B32:B45)</f>
        <v>0</v>
      </c>
      <c r="C46" s="24">
        <f>SUM(C32:C45)</f>
        <v>0</v>
      </c>
      <c r="D46" s="24">
        <f>SUM(D32:D45)</f>
        <v>0</v>
      </c>
      <c r="E46" s="24">
        <f>SUM(E32:E45)</f>
        <v>0</v>
      </c>
      <c r="F46" s="24">
        <f>SUM(F32:F45)</f>
        <v>0</v>
      </c>
      <c r="G46" s="25" t="e">
        <f>F46/E46</f>
        <v>#DIV/0!</v>
      </c>
      <c r="H46" s="24">
        <f>SUM(H32:H45)</f>
        <v>0</v>
      </c>
      <c r="I46" s="11">
        <v>0</v>
      </c>
      <c r="J46" s="26">
        <f>SUM(J32:J45)</f>
        <v>0</v>
      </c>
    </row>
    <row r="47" spans="1:10" ht="13.5" customHeight="1" x14ac:dyDescent="0.2">
      <c r="A47" s="21" t="s">
        <v>47</v>
      </c>
      <c r="B47" s="18"/>
      <c r="C47" s="18"/>
      <c r="D47" s="18"/>
      <c r="E47" s="18"/>
      <c r="F47" s="18"/>
      <c r="G47" s="19"/>
      <c r="H47" s="18"/>
      <c r="I47" s="18"/>
      <c r="J47" s="20"/>
    </row>
    <row r="48" spans="1:10" ht="13.5" customHeight="1" x14ac:dyDescent="0.2">
      <c r="A48" s="17" t="s">
        <v>48</v>
      </c>
      <c r="B48" s="18">
        <f>J24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49</v>
      </c>
      <c r="B49" s="18">
        <f>J25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50</v>
      </c>
      <c r="B50" s="18">
        <f>J26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22" t="s">
        <v>46</v>
      </c>
      <c r="B51" s="27">
        <f>SUM(B48:B50)</f>
        <v>0</v>
      </c>
      <c r="C51" s="27">
        <f>SUM(C48:C50)</f>
        <v>0</v>
      </c>
      <c r="D51" s="27">
        <f>SUM(D48:D50)</f>
        <v>0</v>
      </c>
      <c r="E51" s="27">
        <f>SUM(E48:E50)</f>
        <v>0</v>
      </c>
      <c r="F51" s="27">
        <f>SUM(F48:F50)</f>
        <v>0</v>
      </c>
      <c r="G51" s="28" t="e">
        <f>F51/E51</f>
        <v>#DIV/0!</v>
      </c>
      <c r="H51" s="27">
        <f>SUM(H48:H50)</f>
        <v>0</v>
      </c>
      <c r="I51" s="23">
        <v>0</v>
      </c>
      <c r="J51" s="29">
        <f>SUM(J48:J50)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1DC4-3958-4333-951B-2B414658FEF3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73</v>
      </c>
      <c r="B8" s="11">
        <v>185000</v>
      </c>
      <c r="C8" s="11">
        <v>185000</v>
      </c>
      <c r="D8" s="11">
        <v>285000</v>
      </c>
      <c r="E8" s="11">
        <v>201452.98</v>
      </c>
      <c r="F8" s="11">
        <f>E8- D8</f>
        <v>-83547.01999999999</v>
      </c>
      <c r="G8" s="14">
        <f>(E8- D8)/D8</f>
        <v>-0.29314743859649117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74</v>
      </c>
      <c r="B9" s="18">
        <v>784722.92</v>
      </c>
      <c r="C9" s="18">
        <v>960387.08</v>
      </c>
      <c r="D9" s="18">
        <v>1176605.24</v>
      </c>
      <c r="E9" s="18">
        <v>1163457.45</v>
      </c>
      <c r="F9" s="18">
        <f>E9- D9</f>
        <v>-13147.790000000037</v>
      </c>
      <c r="G9" s="19">
        <f>(E9- D9)/D9</f>
        <v>-1.1174342551797608E-2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46</v>
      </c>
      <c r="B10" s="24">
        <f>SUM(B8:B9)</f>
        <v>969722.92</v>
      </c>
      <c r="C10" s="24">
        <f>SUM(C8:C9)</f>
        <v>1145387.08</v>
      </c>
      <c r="D10" s="24">
        <f>SUM(D8:D9)</f>
        <v>1461605.24</v>
      </c>
      <c r="E10" s="24">
        <f>SUM(E8:E9)</f>
        <v>1364910.43</v>
      </c>
      <c r="F10" s="24">
        <f>SUM(F8:F9)</f>
        <v>-96694.810000000027</v>
      </c>
      <c r="G10" s="25">
        <f>(E10- D10)/D10</f>
        <v>-6.6156584112957925E-2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47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48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49</v>
      </c>
      <c r="B13" s="18">
        <v>969722.92</v>
      </c>
      <c r="C13" s="18">
        <v>1145387.08</v>
      </c>
      <c r="D13" s="18">
        <v>1461605.24</v>
      </c>
      <c r="E13" s="18">
        <v>1364910.43</v>
      </c>
      <c r="F13" s="18">
        <f>E13- D13</f>
        <v>-96694.810000000056</v>
      </c>
      <c r="G13" s="19">
        <f>(E13- D13)/D13</f>
        <v>-6.6156584112957925E-2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50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46</v>
      </c>
      <c r="B15" s="27">
        <f>SUM(B12:B14)</f>
        <v>969722.92</v>
      </c>
      <c r="C15" s="27">
        <f>SUM(C12:C14)</f>
        <v>1145387.08</v>
      </c>
      <c r="D15" s="27">
        <f>SUM(D12:D14)</f>
        <v>1461605.24</v>
      </c>
      <c r="E15" s="27">
        <f>SUM(E12:E14)</f>
        <v>1364910.43</v>
      </c>
      <c r="F15" s="27">
        <f>SUM(F12:F14)</f>
        <v>-96694.810000000056</v>
      </c>
      <c r="G15" s="28">
        <f>(E15- D15)/D15</f>
        <v>-6.6156584112957925E-2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</row>
    <row r="19" spans="1:10" ht="36.950000000000003" customHeight="1" x14ac:dyDescent="0.2">
      <c r="A19" s="6" t="s">
        <v>75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7" t="s">
        <v>67</v>
      </c>
      <c r="J19" s="8" t="s">
        <v>69</v>
      </c>
    </row>
    <row r="20" spans="1:10" ht="13.5" customHeight="1" x14ac:dyDescent="0.2">
      <c r="A20" s="9" t="s">
        <v>73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74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46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47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48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49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50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46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6ECE-83B1-4809-869D-13B92A651898}">
  <dimension ref="A1:J3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100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71</v>
      </c>
      <c r="B8" s="11">
        <v>31713359.07</v>
      </c>
      <c r="C8" s="11">
        <v>35217117.630000003</v>
      </c>
      <c r="D8" s="11">
        <v>40587302.520000003</v>
      </c>
      <c r="E8" s="11">
        <v>53359855.609999999</v>
      </c>
      <c r="F8" s="11">
        <f>E8- D8</f>
        <v>12772553.089999996</v>
      </c>
      <c r="G8" s="14">
        <f>(E8- D8)/D8</f>
        <v>0.31469332271357842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72</v>
      </c>
      <c r="B9" s="18">
        <v>298846.95</v>
      </c>
      <c r="C9" s="18">
        <v>562297.42000000004</v>
      </c>
      <c r="D9" s="18">
        <v>547410.41</v>
      </c>
      <c r="E9" s="18">
        <v>815045.12</v>
      </c>
      <c r="F9" s="18">
        <f>E9- D9</f>
        <v>267634.70999999996</v>
      </c>
      <c r="G9" s="19">
        <f>(E9- D9)/D9</f>
        <v>0.48891052327631102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73</v>
      </c>
      <c r="B10" s="18">
        <v>1338695.71</v>
      </c>
      <c r="C10" s="18">
        <v>1340343.45</v>
      </c>
      <c r="D10" s="18">
        <v>1355954.21</v>
      </c>
      <c r="E10" s="18">
        <v>1383869.63</v>
      </c>
      <c r="F10" s="18">
        <f>E10- D10</f>
        <v>27915.419999999925</v>
      </c>
      <c r="G10" s="19">
        <f>(E10- D10)/D10</f>
        <v>2.0587288120887153E-2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80</v>
      </c>
      <c r="B11" s="18">
        <v>80194.31</v>
      </c>
      <c r="C11" s="18">
        <v>147756.64000000001</v>
      </c>
      <c r="D11" s="18">
        <v>211425.46</v>
      </c>
      <c r="E11" s="18">
        <v>173423.97</v>
      </c>
      <c r="F11" s="18">
        <f>E11- D11</f>
        <v>-38001.489999999991</v>
      </c>
      <c r="G11" s="19">
        <f>(E11- D11)/D11</f>
        <v>-0.17973942211122534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74</v>
      </c>
      <c r="B12" s="18">
        <v>0</v>
      </c>
      <c r="C12" s="18">
        <v>147.08000000000001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21" t="s">
        <v>46</v>
      </c>
      <c r="B13" s="24">
        <f>SUM(B8:B12)</f>
        <v>33431096.039999999</v>
      </c>
      <c r="C13" s="24">
        <f>SUM(C8:C12)</f>
        <v>37267662.220000006</v>
      </c>
      <c r="D13" s="24">
        <f>SUM(D8:D12)</f>
        <v>42702092.600000001</v>
      </c>
      <c r="E13" s="24">
        <f>SUM(E8:E12)</f>
        <v>55732194.329999998</v>
      </c>
      <c r="F13" s="24">
        <f>SUM(F8:F12)</f>
        <v>13030101.729999997</v>
      </c>
      <c r="G13" s="25">
        <f>(E13- D13)/D13</f>
        <v>0.30513965327310438</v>
      </c>
      <c r="H13" s="24">
        <f>SUM(H8:H12)</f>
        <v>0</v>
      </c>
      <c r="I13" s="11">
        <v>0</v>
      </c>
      <c r="J13" s="26">
        <f>SUM(J8:J12)</f>
        <v>0</v>
      </c>
    </row>
    <row r="14" spans="1:10" ht="16.5" customHeight="1" x14ac:dyDescent="0.2">
      <c r="A14" s="21" t="s">
        <v>47</v>
      </c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13.5" customHeight="1" x14ac:dyDescent="0.2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49</v>
      </c>
      <c r="B16" s="18">
        <v>33431096.039999999</v>
      </c>
      <c r="C16" s="18">
        <v>37267662.219999999</v>
      </c>
      <c r="D16" s="18">
        <v>42702092.600000001</v>
      </c>
      <c r="E16" s="18">
        <v>55732194.329999998</v>
      </c>
      <c r="F16" s="18">
        <f>E16- D16</f>
        <v>13030101.729999997</v>
      </c>
      <c r="G16" s="19">
        <f>(E16- D16)/D16</f>
        <v>0.30513965327310438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50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2" t="s">
        <v>46</v>
      </c>
      <c r="B18" s="27">
        <f>SUM(B15:B17)</f>
        <v>33431096.039999999</v>
      </c>
      <c r="C18" s="27">
        <f>SUM(C15:C17)</f>
        <v>37267662.219999999</v>
      </c>
      <c r="D18" s="27">
        <f>SUM(D15:D17)</f>
        <v>42702092.600000001</v>
      </c>
      <c r="E18" s="27">
        <f>SUM(E15:E17)</f>
        <v>55732194.329999998</v>
      </c>
      <c r="F18" s="27">
        <f>SUM(F15:F17)</f>
        <v>13030101.729999997</v>
      </c>
      <c r="G18" s="28">
        <f>(E18- D18)/D18</f>
        <v>0.30513965327310438</v>
      </c>
      <c r="H18" s="27">
        <f>SUM(H15:H17)</f>
        <v>0</v>
      </c>
      <c r="I18" s="23">
        <v>0</v>
      </c>
      <c r="J18" s="29">
        <f>SUM(J15:J17)</f>
        <v>0</v>
      </c>
    </row>
    <row r="21" spans="1:10" ht="13.5" customHeight="1" x14ac:dyDescent="0.2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55</v>
      </c>
      <c r="F21" s="3" t="s">
        <v>56</v>
      </c>
      <c r="G21" s="3" t="s">
        <v>57</v>
      </c>
      <c r="H21" s="3" t="s">
        <v>58</v>
      </c>
      <c r="I21" s="3" t="s">
        <v>59</v>
      </c>
      <c r="J21" s="3" t="s">
        <v>60</v>
      </c>
    </row>
    <row r="22" spans="1:10" ht="36.950000000000003" customHeight="1" x14ac:dyDescent="0.2">
      <c r="A22" s="6" t="s">
        <v>75</v>
      </c>
      <c r="B22" s="7" t="s">
        <v>62</v>
      </c>
      <c r="C22" s="7" t="s">
        <v>63</v>
      </c>
      <c r="D22" s="7" t="s">
        <v>64</v>
      </c>
      <c r="E22" s="7" t="s">
        <v>65</v>
      </c>
      <c r="F22" s="7" t="s">
        <v>66</v>
      </c>
      <c r="G22" s="7" t="s">
        <v>67</v>
      </c>
      <c r="H22" s="7" t="s">
        <v>68</v>
      </c>
      <c r="I22" s="7" t="s">
        <v>67</v>
      </c>
      <c r="J22" s="8" t="s">
        <v>69</v>
      </c>
    </row>
    <row r="23" spans="1:10" ht="13.5" customHeight="1" x14ac:dyDescent="0.2">
      <c r="A23" s="9" t="s">
        <v>71</v>
      </c>
      <c r="B23" s="11">
        <f>J8</f>
        <v>0</v>
      </c>
      <c r="C23" s="11">
        <v>0</v>
      </c>
      <c r="D23" s="11">
        <v>0</v>
      </c>
      <c r="E23" s="11">
        <f>SUM(B23:D23)</f>
        <v>0</v>
      </c>
      <c r="F23" s="11">
        <v>0</v>
      </c>
      <c r="G23" s="14" t="e">
        <f>F23/E23</f>
        <v>#DIV/0!</v>
      </c>
      <c r="H23" s="11">
        <v>0</v>
      </c>
      <c r="I23" s="14">
        <f>IF(E23=0,0,H23/E23)</f>
        <v>0</v>
      </c>
      <c r="J23" s="16">
        <f>E23+F23+H23</f>
        <v>0</v>
      </c>
    </row>
    <row r="24" spans="1:10" ht="13.5" customHeight="1" x14ac:dyDescent="0.2">
      <c r="A24" s="17" t="s">
        <v>72</v>
      </c>
      <c r="B24" s="18">
        <f>J9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73</v>
      </c>
      <c r="B25" s="18">
        <f>J10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80</v>
      </c>
      <c r="B26" s="18">
        <f>J11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74</v>
      </c>
      <c r="B27" s="18">
        <f>J12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21" t="s">
        <v>46</v>
      </c>
      <c r="B28" s="24">
        <f>SUM(B23:B27)</f>
        <v>0</v>
      </c>
      <c r="C28" s="24">
        <f>SUM(C23:C27)</f>
        <v>0</v>
      </c>
      <c r="D28" s="24">
        <f>SUM(D23:D27)</f>
        <v>0</v>
      </c>
      <c r="E28" s="24">
        <f>SUM(E23:E27)</f>
        <v>0</v>
      </c>
      <c r="F28" s="24">
        <f>SUM(F23:F27)</f>
        <v>0</v>
      </c>
      <c r="G28" s="25" t="e">
        <f>F28/E28</f>
        <v>#DIV/0!</v>
      </c>
      <c r="H28" s="24">
        <f>SUM(H23:H27)</f>
        <v>0</v>
      </c>
      <c r="I28" s="11">
        <v>0</v>
      </c>
      <c r="J28" s="26">
        <f>SUM(J23:J27)</f>
        <v>0</v>
      </c>
    </row>
    <row r="29" spans="1:10" ht="13.5" customHeight="1" x14ac:dyDescent="0.2">
      <c r="A29" s="21" t="s">
        <v>47</v>
      </c>
      <c r="B29" s="18"/>
      <c r="C29" s="18"/>
      <c r="D29" s="18"/>
      <c r="E29" s="18"/>
      <c r="F29" s="18"/>
      <c r="G29" s="19"/>
      <c r="H29" s="18"/>
      <c r="I29" s="18"/>
      <c r="J29" s="20"/>
    </row>
    <row r="30" spans="1:10" ht="13.5" customHeight="1" x14ac:dyDescent="0.2">
      <c r="A30" s="17" t="s">
        <v>48</v>
      </c>
      <c r="B30" s="18">
        <f>J15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49</v>
      </c>
      <c r="B31" s="18">
        <f>J16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50</v>
      </c>
      <c r="B32" s="18">
        <f>J17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22" t="s">
        <v>46</v>
      </c>
      <c r="B33" s="27">
        <f>SUM(B30:B32)</f>
        <v>0</v>
      </c>
      <c r="C33" s="27">
        <f>SUM(C30:C32)</f>
        <v>0</v>
      </c>
      <c r="D33" s="27">
        <f>SUM(D30:D32)</f>
        <v>0</v>
      </c>
      <c r="E33" s="27">
        <f>SUM(E30:E32)</f>
        <v>0</v>
      </c>
      <c r="F33" s="27">
        <f>SUM(F30:F32)</f>
        <v>0</v>
      </c>
      <c r="G33" s="28" t="e">
        <f>F33/E33</f>
        <v>#DIV/0!</v>
      </c>
      <c r="H33" s="27">
        <f>SUM(H30:H32)</f>
        <v>0</v>
      </c>
      <c r="I33" s="23">
        <v>0</v>
      </c>
      <c r="J33" s="29">
        <f>SUM(J30:J32)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96F9-E70D-42A0-B6F4-7B6D4C36D8B8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42114.17</v>
      </c>
      <c r="C8" s="11">
        <v>37935.93</v>
      </c>
      <c r="D8" s="11">
        <v>44908.86</v>
      </c>
      <c r="E8" s="11">
        <v>44147.89</v>
      </c>
      <c r="F8" s="11">
        <f>E8- D8</f>
        <v>-760.97000000000116</v>
      </c>
      <c r="G8" s="14">
        <f>(E8- D8)/D8</f>
        <v>-1.694476323825635E-2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11299.78</v>
      </c>
      <c r="C9" s="18">
        <v>8720.25</v>
      </c>
      <c r="D9" s="18">
        <v>16511.330000000002</v>
      </c>
      <c r="E9" s="18">
        <v>6931.99</v>
      </c>
      <c r="F9" s="18">
        <f>E9- D9</f>
        <v>-9579.340000000002</v>
      </c>
      <c r="G9" s="19">
        <f>(E9- D9)/D9</f>
        <v>-0.58016767879995135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8000.12</v>
      </c>
      <c r="C10" s="18">
        <v>8815.3799999999992</v>
      </c>
      <c r="D10" s="18">
        <v>9328.34</v>
      </c>
      <c r="E10" s="18">
        <v>7206.95</v>
      </c>
      <c r="F10" s="18">
        <f>E10- D10</f>
        <v>-2121.3900000000003</v>
      </c>
      <c r="G10" s="19">
        <f>(E10- D10)/D10</f>
        <v>-0.22741345191105816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857222.56</v>
      </c>
      <c r="C11" s="18">
        <v>301816.39</v>
      </c>
      <c r="D11" s="18">
        <v>431947.49</v>
      </c>
      <c r="E11" s="18">
        <v>474459.32</v>
      </c>
      <c r="F11" s="18">
        <f>E11- D11</f>
        <v>42511.830000000016</v>
      </c>
      <c r="G11" s="19">
        <f>(E11- D11)/D11</f>
        <v>9.8418976806648462E-2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4075</v>
      </c>
      <c r="C12" s="18">
        <v>38532.160000000003</v>
      </c>
      <c r="D12" s="18">
        <v>39502.15</v>
      </c>
      <c r="E12" s="18">
        <v>24970.28</v>
      </c>
      <c r="F12" s="18">
        <f>E12- D12</f>
        <v>-14531.870000000003</v>
      </c>
      <c r="G12" s="19">
        <f>(E12- D12)/D12</f>
        <v>-0.36787541943919516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547.85</v>
      </c>
      <c r="D13" s="18">
        <v>15.3</v>
      </c>
      <c r="E13" s="18">
        <v>3570.82</v>
      </c>
      <c r="F13" s="18">
        <f>E13- D13</f>
        <v>3555.52</v>
      </c>
      <c r="G13" s="19">
        <f>(E13- D13)/D13</f>
        <v>232.38692810457516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16835.87</v>
      </c>
      <c r="C14" s="18">
        <v>1719.56</v>
      </c>
      <c r="D14" s="18">
        <v>15875.25</v>
      </c>
      <c r="E14" s="18">
        <v>96097.8</v>
      </c>
      <c r="F14" s="18">
        <f>E14- D14</f>
        <v>80222.55</v>
      </c>
      <c r="G14" s="19">
        <f>(E14- D14)/D14</f>
        <v>5.0533093967024145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283079.31</v>
      </c>
      <c r="C15" s="18">
        <v>217168.47</v>
      </c>
      <c r="D15" s="18">
        <v>227254.36</v>
      </c>
      <c r="E15" s="18">
        <v>299939.96999999997</v>
      </c>
      <c r="F15" s="18">
        <f>E15- D15</f>
        <v>72685.609999999986</v>
      </c>
      <c r="G15" s="19">
        <f>(E15- D15)/D15</f>
        <v>0.31984253239409793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16543.599999999999</v>
      </c>
      <c r="C16" s="18">
        <v>10397.35</v>
      </c>
      <c r="D16" s="18">
        <v>13531.69</v>
      </c>
      <c r="E16" s="18">
        <v>16868.89</v>
      </c>
      <c r="F16" s="18">
        <f>E16- D16</f>
        <v>3337.1999999999989</v>
      </c>
      <c r="G16" s="19">
        <f>(E16- D16)/D16</f>
        <v>0.24662107985033641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42936.01</v>
      </c>
      <c r="C17" s="18">
        <v>25879.82</v>
      </c>
      <c r="D17" s="18">
        <v>24233.97</v>
      </c>
      <c r="E17" s="18">
        <v>41850.04</v>
      </c>
      <c r="F17" s="18">
        <f>E17- D17</f>
        <v>17616.07</v>
      </c>
      <c r="G17" s="19">
        <f>(E17- D17)/D17</f>
        <v>0.72691639050473356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51958.25</v>
      </c>
      <c r="C18" s="18">
        <v>17224.28</v>
      </c>
      <c r="D18" s="18">
        <v>45612.39</v>
      </c>
      <c r="E18" s="18">
        <v>27847.21</v>
      </c>
      <c r="F18" s="18">
        <f>E18- D18</f>
        <v>-17765.18</v>
      </c>
      <c r="G18" s="19">
        <f>(E18- D18)/D18</f>
        <v>-0.38948145449076449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412.99</v>
      </c>
      <c r="D19" s="18">
        <v>0</v>
      </c>
      <c r="E19" s="18">
        <v>36.35</v>
      </c>
      <c r="F19" s="18">
        <f>E19- D19</f>
        <v>36.35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0</v>
      </c>
      <c r="C20" s="18">
        <v>0</v>
      </c>
      <c r="D20" s="18">
        <v>94.34</v>
      </c>
      <c r="E20" s="18">
        <v>0</v>
      </c>
      <c r="F20" s="18">
        <f>E20- D20</f>
        <v>-94.34</v>
      </c>
      <c r="G20" s="19">
        <f>(E20- D20)/D20</f>
        <v>-1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295.08</v>
      </c>
      <c r="C21" s="18">
        <v>2097.84</v>
      </c>
      <c r="D21" s="18">
        <v>998.44</v>
      </c>
      <c r="E21" s="18">
        <v>1449.25</v>
      </c>
      <c r="F21" s="18">
        <f>E21- D21</f>
        <v>450.80999999999995</v>
      </c>
      <c r="G21" s="19">
        <f>(E21- D21)/D21</f>
        <v>0.45151436240535225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4470.6499999999996</v>
      </c>
      <c r="C22" s="18">
        <v>4473.92</v>
      </c>
      <c r="D22" s="18">
        <v>4968.47</v>
      </c>
      <c r="E22" s="18">
        <v>4577.17</v>
      </c>
      <c r="F22" s="18">
        <f>E22- D22</f>
        <v>-391.30000000000018</v>
      </c>
      <c r="G22" s="19">
        <f>(E22- D22)/D22</f>
        <v>-7.8756639367853723E-2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1792.74</v>
      </c>
      <c r="C23" s="18">
        <v>1530.17</v>
      </c>
      <c r="D23" s="18">
        <v>1527.81</v>
      </c>
      <c r="E23" s="18">
        <v>1581.68</v>
      </c>
      <c r="F23" s="18">
        <f>E23- D23</f>
        <v>53.870000000000118</v>
      </c>
      <c r="G23" s="19">
        <f>(E23- D23)/D23</f>
        <v>3.5259619978924163E-2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85866.36</v>
      </c>
      <c r="C24" s="18">
        <v>485265.24</v>
      </c>
      <c r="D24" s="18">
        <v>82640.25</v>
      </c>
      <c r="E24" s="18">
        <v>82932.33</v>
      </c>
      <c r="F24" s="18">
        <f>E24- D24</f>
        <v>292.08000000000175</v>
      </c>
      <c r="G24" s="19">
        <f>(E24- D24)/D24</f>
        <v>3.534355232468461E-3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53665.88</v>
      </c>
      <c r="C25" s="18">
        <v>7408.96</v>
      </c>
      <c r="D25" s="18">
        <v>37145.31</v>
      </c>
      <c r="E25" s="18">
        <v>25391</v>
      </c>
      <c r="F25" s="18">
        <f>E25- D25</f>
        <v>-11754.309999999998</v>
      </c>
      <c r="G25" s="19">
        <f>(E25- D25)/D25</f>
        <v>-0.31644129501140245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1480155.3800000001</v>
      </c>
      <c r="C26" s="24">
        <f>SUM(C8:C25)</f>
        <v>1169946.56</v>
      </c>
      <c r="D26" s="24">
        <f>SUM(D8:D25)</f>
        <v>996095.75</v>
      </c>
      <c r="E26" s="24">
        <f>SUM(E8:E25)</f>
        <v>1159858.94</v>
      </c>
      <c r="F26" s="24">
        <f>SUM(F8:F25)</f>
        <v>163763.19000000006</v>
      </c>
      <c r="G26" s="25">
        <f>(E26- D26)/D26</f>
        <v>0.16440506848864675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1480155.38</v>
      </c>
      <c r="C29" s="18">
        <v>1169946.56</v>
      </c>
      <c r="D29" s="18">
        <v>996095.75</v>
      </c>
      <c r="E29" s="18">
        <v>1159858.94</v>
      </c>
      <c r="F29" s="18">
        <f>E29- D29</f>
        <v>163763.18999999994</v>
      </c>
      <c r="G29" s="19">
        <f>(E29- D29)/D29</f>
        <v>0.16440506848864675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1480155.38</v>
      </c>
      <c r="C31" s="27">
        <f>SUM(C28:C30)</f>
        <v>1169946.56</v>
      </c>
      <c r="D31" s="27">
        <f>SUM(D28:D30)</f>
        <v>996095.75</v>
      </c>
      <c r="E31" s="27">
        <f>SUM(E28:E30)</f>
        <v>1159858.94</v>
      </c>
      <c r="F31" s="27">
        <f>SUM(F28:F30)</f>
        <v>163763.18999999994</v>
      </c>
      <c r="G31" s="28">
        <f>(E31- D31)/D31</f>
        <v>0.16440506848864675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D443-2DE6-45C2-A090-D87FD66F6F33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98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26279.54</v>
      </c>
      <c r="C8" s="11">
        <v>16725.37</v>
      </c>
      <c r="D8" s="11">
        <v>34660.129999999997</v>
      </c>
      <c r="E8" s="11">
        <v>25395.09</v>
      </c>
      <c r="F8" s="11">
        <f>E8- D8</f>
        <v>-9265.0399999999972</v>
      </c>
      <c r="G8" s="14">
        <f>(E8- D8)/D8</f>
        <v>-0.26731117280864203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42188.76</v>
      </c>
      <c r="C9" s="18">
        <v>61786.51</v>
      </c>
      <c r="D9" s="18">
        <v>88025.68</v>
      </c>
      <c r="E9" s="18">
        <v>50318.64</v>
      </c>
      <c r="F9" s="18">
        <f>E9- D9</f>
        <v>-37707.039999999994</v>
      </c>
      <c r="G9" s="19">
        <f>(E9- D9)/D9</f>
        <v>-0.42836408648021801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552816.26</v>
      </c>
      <c r="C10" s="18">
        <v>440287.43</v>
      </c>
      <c r="D10" s="18">
        <v>391332.65</v>
      </c>
      <c r="E10" s="18">
        <v>858125.82</v>
      </c>
      <c r="F10" s="18">
        <f>E10- D10</f>
        <v>466793.16999999993</v>
      </c>
      <c r="G10" s="19">
        <f>(E10- D10)/D10</f>
        <v>1.1928296041743511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14356.97</v>
      </c>
      <c r="C11" s="18">
        <v>53857.5</v>
      </c>
      <c r="D11" s="18">
        <v>160837.18</v>
      </c>
      <c r="E11" s="18">
        <v>127843.9</v>
      </c>
      <c r="F11" s="18">
        <f>E11- D11</f>
        <v>-32993.279999999999</v>
      </c>
      <c r="G11" s="19">
        <f>(E11- D11)/D11</f>
        <v>-0.20513465854101645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116887.64</v>
      </c>
      <c r="C12" s="18">
        <v>193861.83</v>
      </c>
      <c r="D12" s="18">
        <v>1179273.8799999999</v>
      </c>
      <c r="E12" s="18">
        <v>358587.54</v>
      </c>
      <c r="F12" s="18">
        <f>E12- D12</f>
        <v>-820686.33999999985</v>
      </c>
      <c r="G12" s="19">
        <f>(E12- D12)/D12</f>
        <v>-0.69592513996833372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1041.1199999999999</v>
      </c>
      <c r="C13" s="18">
        <v>325.06</v>
      </c>
      <c r="D13" s="18">
        <v>2427.2600000000002</v>
      </c>
      <c r="E13" s="18">
        <v>3632.68</v>
      </c>
      <c r="F13" s="18">
        <f>E13- D13</f>
        <v>1205.4199999999996</v>
      </c>
      <c r="G13" s="19">
        <f>(E13- D13)/D13</f>
        <v>0.49661758526074651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3557.23</v>
      </c>
      <c r="C14" s="18">
        <v>2546.2600000000002</v>
      </c>
      <c r="D14" s="18">
        <v>3118.63</v>
      </c>
      <c r="E14" s="18">
        <v>6529.3</v>
      </c>
      <c r="F14" s="18">
        <f>E14- D14</f>
        <v>3410.67</v>
      </c>
      <c r="G14" s="19">
        <f>(E14- D14)/D14</f>
        <v>1.0936436832840062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25167.11</v>
      </c>
      <c r="C15" s="18">
        <v>4880.8500000000004</v>
      </c>
      <c r="D15" s="18">
        <v>9117.84</v>
      </c>
      <c r="E15" s="18">
        <v>16261.82</v>
      </c>
      <c r="F15" s="18">
        <f>E15- D15</f>
        <v>7143.98</v>
      </c>
      <c r="G15" s="19">
        <f>(E15- D15)/D15</f>
        <v>0.78351671009800561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16597.330000000002</v>
      </c>
      <c r="C16" s="18">
        <v>17005.61</v>
      </c>
      <c r="D16" s="18">
        <v>57002.83</v>
      </c>
      <c r="E16" s="18">
        <v>16743.89</v>
      </c>
      <c r="F16" s="18">
        <f>E16- D16</f>
        <v>-40258.94</v>
      </c>
      <c r="G16" s="19">
        <f>(E16- D16)/D16</f>
        <v>-0.70626212768734464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6557.71</v>
      </c>
      <c r="C17" s="18">
        <v>1953.42</v>
      </c>
      <c r="D17" s="18">
        <v>3839.95</v>
      </c>
      <c r="E17" s="18">
        <v>4902</v>
      </c>
      <c r="F17" s="18">
        <f>E17- D17</f>
        <v>1062.0500000000002</v>
      </c>
      <c r="G17" s="19">
        <f>(E17- D17)/D17</f>
        <v>0.27657912212398605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42234.7</v>
      </c>
      <c r="C18" s="18">
        <v>23985.25</v>
      </c>
      <c r="D18" s="18">
        <v>108092.9</v>
      </c>
      <c r="E18" s="18">
        <v>40139.949999999997</v>
      </c>
      <c r="F18" s="18">
        <f>E18- D18</f>
        <v>-67952.95</v>
      </c>
      <c r="G18" s="19">
        <f>(E18- D18)/D18</f>
        <v>-0.62865322329218665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28546.48</v>
      </c>
      <c r="C19" s="18">
        <v>30887.03</v>
      </c>
      <c r="D19" s="18">
        <v>364832.18</v>
      </c>
      <c r="E19" s="18">
        <v>184195.49</v>
      </c>
      <c r="F19" s="18">
        <f>E19- D19</f>
        <v>-180636.69</v>
      </c>
      <c r="G19" s="19">
        <f>(E19- D19)/D19</f>
        <v>-0.49512268901279488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81</v>
      </c>
      <c r="B20" s="18">
        <v>356403.74</v>
      </c>
      <c r="C20" s="18">
        <v>325311.37</v>
      </c>
      <c r="D20" s="18">
        <v>364265.93</v>
      </c>
      <c r="E20" s="18">
        <v>520211.77</v>
      </c>
      <c r="F20" s="18">
        <f>E20- D20</f>
        <v>155945.84000000003</v>
      </c>
      <c r="G20" s="19">
        <f>(E20- D20)/D20</f>
        <v>0.42810987017094909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187854.04</v>
      </c>
      <c r="C21" s="18">
        <v>138102.92000000001</v>
      </c>
      <c r="D21" s="18">
        <v>84828.33</v>
      </c>
      <c r="E21" s="18">
        <v>136546</v>
      </c>
      <c r="F21" s="18">
        <f>E21- D21</f>
        <v>51717.67</v>
      </c>
      <c r="G21" s="19">
        <f>(E21- D21)/D21</f>
        <v>0.60967450378900534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45160.1</v>
      </c>
      <c r="C22" s="18">
        <v>46693.279999999999</v>
      </c>
      <c r="D22" s="18">
        <v>53836.83</v>
      </c>
      <c r="E22" s="18">
        <v>49632.91</v>
      </c>
      <c r="F22" s="18">
        <f>E22- D22</f>
        <v>-4203.9199999999983</v>
      </c>
      <c r="G22" s="19">
        <f>(E22- D22)/D22</f>
        <v>-7.8086321204275916E-2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125885.46</v>
      </c>
      <c r="C23" s="18">
        <v>125851.51</v>
      </c>
      <c r="D23" s="18">
        <v>138279.39000000001</v>
      </c>
      <c r="E23" s="18">
        <v>139252.84</v>
      </c>
      <c r="F23" s="18">
        <f>E23- D23</f>
        <v>973.44999999998254</v>
      </c>
      <c r="G23" s="19">
        <f>(E23- D23)/D23</f>
        <v>7.0397331084551531E-3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21917.98</v>
      </c>
      <c r="C24" s="18">
        <v>20510.830000000002</v>
      </c>
      <c r="D24" s="18">
        <v>22946.240000000002</v>
      </c>
      <c r="E24" s="18">
        <v>29432.74</v>
      </c>
      <c r="F24" s="18">
        <f>E24- D24</f>
        <v>6486.5</v>
      </c>
      <c r="G24" s="19">
        <f>(E24- D24)/D24</f>
        <v>0.28268247869803503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2059.27</v>
      </c>
      <c r="C25" s="18">
        <v>2475.3200000000002</v>
      </c>
      <c r="D25" s="18">
        <v>4550.62</v>
      </c>
      <c r="E25" s="18">
        <v>7846.42</v>
      </c>
      <c r="F25" s="18">
        <f>E25- D25</f>
        <v>3295.8</v>
      </c>
      <c r="G25" s="19">
        <f>(E25- D25)/D25</f>
        <v>0.72425295893746355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46</v>
      </c>
      <c r="B26" s="24">
        <f>SUM(B8:B25)</f>
        <v>1615511.44</v>
      </c>
      <c r="C26" s="24">
        <f>SUM(C8:C25)</f>
        <v>1507047.3500000003</v>
      </c>
      <c r="D26" s="24">
        <f>SUM(D8:D25)</f>
        <v>3071268.4500000007</v>
      </c>
      <c r="E26" s="24">
        <f>SUM(E8:E25)</f>
        <v>2575598.7999999998</v>
      </c>
      <c r="F26" s="24">
        <f>SUM(F8:F25)</f>
        <v>-495669.64999999997</v>
      </c>
      <c r="G26" s="25">
        <f>(E26- D26)/D26</f>
        <v>-0.1613892299124815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47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48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1615511.44</v>
      </c>
      <c r="C29" s="18">
        <v>1507047.35</v>
      </c>
      <c r="D29" s="18">
        <v>3071268.45</v>
      </c>
      <c r="E29" s="18">
        <v>2575598.7999999998</v>
      </c>
      <c r="F29" s="18">
        <f>E29- D29</f>
        <v>-495669.65000000037</v>
      </c>
      <c r="G29" s="19">
        <f>(E29- D29)/D29</f>
        <v>-0.16138922991248139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46</v>
      </c>
      <c r="B31" s="27">
        <f>SUM(B28:B30)</f>
        <v>1615511.44</v>
      </c>
      <c r="C31" s="27">
        <f>SUM(C28:C30)</f>
        <v>1507047.35</v>
      </c>
      <c r="D31" s="27">
        <f>SUM(D28:D30)</f>
        <v>3071268.45</v>
      </c>
      <c r="E31" s="27">
        <f>SUM(E28:E30)</f>
        <v>2575598.7999999998</v>
      </c>
      <c r="F31" s="27">
        <f>SUM(F28:F30)</f>
        <v>-495669.65000000037</v>
      </c>
      <c r="G31" s="28">
        <f>(E31- D31)/D31</f>
        <v>-0.16138922991248139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51</v>
      </c>
      <c r="B34" s="3" t="s">
        <v>52</v>
      </c>
      <c r="C34" s="3" t="s">
        <v>53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58</v>
      </c>
      <c r="I34" s="3" t="s">
        <v>59</v>
      </c>
      <c r="J34" s="3" t="s">
        <v>60</v>
      </c>
    </row>
    <row r="35" spans="1:10" ht="36.950000000000003" customHeight="1" x14ac:dyDescent="0.2">
      <c r="A35" s="6" t="s">
        <v>61</v>
      </c>
      <c r="B35" s="7" t="s">
        <v>62</v>
      </c>
      <c r="C35" s="7" t="s">
        <v>63</v>
      </c>
      <c r="D35" s="7" t="s">
        <v>64</v>
      </c>
      <c r="E35" s="7" t="s">
        <v>65</v>
      </c>
      <c r="F35" s="7" t="s">
        <v>66</v>
      </c>
      <c r="G35" s="7" t="s">
        <v>67</v>
      </c>
      <c r="H35" s="7" t="s">
        <v>68</v>
      </c>
      <c r="I35" s="7" t="s">
        <v>67</v>
      </c>
      <c r="J35" s="8" t="s">
        <v>69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81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44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45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46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47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48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49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50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46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Basic Medicaid Plan(TB)</vt:lpstr>
      <vt:lpstr>Enhanced Medicaid Plan(TB)</vt:lpstr>
      <vt:lpstr>Indirect Support Services(OE)</vt:lpstr>
      <vt:lpstr>Indirect Support Services(TB)</vt:lpstr>
      <vt:lpstr>Suicide Prevention and Awar(OE)</vt:lpstr>
      <vt:lpstr>Suicide Prevention and Awar(TB)</vt:lpstr>
      <vt:lpstr>Foster &amp; Assistance Payment(TB)</vt:lpstr>
      <vt:lpstr>Licensing and Certification(OE)</vt:lpstr>
      <vt:lpstr>State Hospital North(OE)</vt:lpstr>
      <vt:lpstr>State Hospital North(TB)</vt:lpstr>
      <vt:lpstr>Medicaid Admin &amp; Medical Mg(OE)</vt:lpstr>
      <vt:lpstr>Medicaid Admin &amp; Medical Mg(TB)</vt:lpstr>
      <vt:lpstr>Self-Reliance Operations(OE)</vt:lpstr>
      <vt:lpstr>Physical Health Services(OE)</vt:lpstr>
      <vt:lpstr>Physical Health Services(TB)</vt:lpstr>
      <vt:lpstr>Substance Abuse Treatment &amp;(OE)</vt:lpstr>
      <vt:lpstr>Substance Abuse Treatment &amp;(TB)</vt:lpstr>
      <vt:lpstr>Domestic Violence Council(OE)</vt:lpstr>
      <vt:lpstr>Domestic Violence Council(TB)</vt:lpstr>
      <vt:lpstr>State Hospital West(OE)</vt:lpstr>
      <vt:lpstr>State Hospital West(TB)</vt:lpstr>
      <vt:lpstr>Child Welfare(OE)</vt:lpstr>
      <vt:lpstr>State Hospital South(OE)</vt:lpstr>
      <vt:lpstr>State Hospital South(TB)</vt:lpstr>
      <vt:lpstr>Coordinated Medicaid Plan(TB)</vt:lpstr>
      <vt:lpstr>Benefit Payments(TB)</vt:lpstr>
      <vt:lpstr>Children's Mental Health(OE)</vt:lpstr>
      <vt:lpstr>Children's Mental Health(TB)</vt:lpstr>
      <vt:lpstr>Southwest Idaho Treatment C(OE)</vt:lpstr>
      <vt:lpstr>Southwest Idaho Treatment C(TB)</vt:lpstr>
      <vt:lpstr>Community DD Services(OE)</vt:lpstr>
      <vt:lpstr>Community DD Services(TB)</vt:lpstr>
      <vt:lpstr>Expansion Medicaid Plan(TB)</vt:lpstr>
      <vt:lpstr>Community Hospitalization(TB)</vt:lpstr>
      <vt:lpstr>Emergency Medical Services(OE)</vt:lpstr>
      <vt:lpstr>Emergency Medical Services(TB)</vt:lpstr>
      <vt:lpstr>Adult Mental Health(OE)</vt:lpstr>
      <vt:lpstr>Adult Mental Health(TB)</vt:lpstr>
      <vt:lpstr>Health Care Policy Initiati(OE)</vt:lpstr>
      <vt:lpstr>Health Care Policy Initiati(TB)</vt:lpstr>
      <vt:lpstr>Extended Employment Service(OE)</vt:lpstr>
      <vt:lpstr>Extended Employment Service(TB)</vt:lpstr>
      <vt:lpstr>Developmental Disab. Counci(OE)</vt:lpstr>
      <vt:lpstr>Developmental Disab. Counci(TB)</vt:lpstr>
      <vt:lpstr>Service Integration(OE)</vt:lpstr>
      <vt:lpstr>Service Integration(TB)</vt:lpstr>
      <vt:lpstr>Laboratory Services(OE)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2023-08-10T20:26:15Z</dcterms:created>
  <dcterms:modified xsi:type="dcterms:W3CDTF">2023-08-10T20:33:01Z</dcterms:modified>
</cp:coreProperties>
</file>