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011CE99F-3F22-4F89-A83E-634AD193A8C6}" xr6:coauthVersionLast="47" xr6:coauthVersionMax="47" xr10:uidLastSave="{00000000-0000-0000-0000-000000000000}"/>
  <bookViews>
    <workbookView xWindow="1170" yWindow="1170" windowWidth="21600" windowHeight="11385" xr2:uid="{0B994BE1-B4A2-4532-B4A4-C55943460DB4}"/>
  </bookViews>
  <sheets>
    <sheet name="Investment Board(OE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3" l="1"/>
  <c r="G46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E51" i="3" s="1"/>
  <c r="B48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J33" i="3"/>
  <c r="I33" i="3"/>
  <c r="G33" i="3"/>
  <c r="E33" i="3"/>
  <c r="B33" i="3"/>
  <c r="J32" i="3"/>
  <c r="I32" i="3"/>
  <c r="G32" i="3"/>
  <c r="E32" i="3"/>
  <c r="B32" i="3"/>
  <c r="H51" i="3"/>
  <c r="D51" i="3"/>
  <c r="C51" i="3"/>
  <c r="B51" i="3"/>
  <c r="J51" i="3"/>
  <c r="F51" i="3"/>
  <c r="H46" i="3"/>
  <c r="D46" i="3"/>
  <c r="C46" i="3"/>
  <c r="F46" i="3"/>
  <c r="J27" i="3"/>
  <c r="H27" i="3"/>
  <c r="E27" i="3"/>
  <c r="G27" i="3" s="1"/>
  <c r="D27" i="3"/>
  <c r="C27" i="3"/>
  <c r="B27" i="3"/>
  <c r="J22" i="3"/>
  <c r="H22" i="3"/>
  <c r="E22" i="3"/>
  <c r="D22" i="3"/>
  <c r="C22" i="3"/>
  <c r="B22" i="3"/>
  <c r="J26" i="3"/>
  <c r="G26" i="3"/>
  <c r="F26" i="3"/>
  <c r="J25" i="3"/>
  <c r="G25" i="3"/>
  <c r="F25" i="3"/>
  <c r="F27" i="3" s="1"/>
  <c r="J24" i="3"/>
  <c r="G24" i="3"/>
  <c r="F24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E46" i="3" l="1"/>
  <c r="B46" i="3"/>
  <c r="J46" i="3"/>
  <c r="G22" i="3"/>
  <c r="F22" i="3"/>
</calcChain>
</file>

<file path=xl/sharedStrings.xml><?xml version="1.0" encoding="utf-8"?>
<sst xmlns="http://schemas.openxmlformats.org/spreadsheetml/2006/main" count="88" uniqueCount="66">
  <si>
    <t>Form B4:  Inflationary Adjustments</t>
  </si>
  <si>
    <t>Agency: Investment Board, Endowment Fund</t>
  </si>
  <si>
    <t>Agency Number:  322</t>
  </si>
  <si>
    <t>FY  2025  Request</t>
  </si>
  <si>
    <t>Function: Investment Board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</si>
  <si>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</si>
  <si>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</si>
  <si>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</si>
  <si>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</si>
  <si>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</si>
  <si>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</si>
  <si>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</si>
  <si>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</si>
  <si>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</si>
  <si>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</si>
  <si>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</si>
  <si>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</si>
  <si>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</si>
  <si>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</si>
  <si>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</si>
  <si>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</si>
  <si>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</si>
  <si>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</si>
  <si>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</si>
  <si>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</si>
  <si>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</si>
  <si>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</si>
  <si>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</si>
  <si>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</si>
  <si>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</si>
  <si>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</si>
  <si>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</si>
  <si>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</si>
  <si>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</si>
  <si>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</si>
  <si>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</si>
  <si>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</si>
  <si>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Computer Supplies</t>
  </si>
  <si>
    <t>Specific Use Supplies</t>
  </si>
  <si>
    <t>Insurance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</si>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</sst>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6D28-872B-4174-892E-4A35241FCEC9}">
  <dimension ref="A1:J5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3115.21</v>
      </c>
      <c r="C8" s="11">
        <v>2307.34</v>
      </c>
      <c r="D8" s="11">
        <v>2856.85</v>
      </c>
      <c r="E8" s="11">
        <v>3022.94</v>
      </c>
      <c r="F8" s="11">
        <f>E8- D8</f>
        <v>166.09000000000015</v>
      </c>
      <c r="G8" s="14">
        <f>(E8- D8)/D8</f>
        <v>5.8137459089556733E-2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12602.6</v>
      </c>
      <c r="C9" s="18">
        <v>14918.5</v>
      </c>
      <c r="D9" s="18">
        <v>18385.740000000002</v>
      </c>
      <c r="E9" s="18">
        <v>18613.669999999998</v>
      </c>
      <c r="F9" s="18">
        <f>E9- D9</f>
        <v>227.92999999999665</v>
      </c>
      <c r="G9" s="19">
        <f>(E9- D9)/D9</f>
        <v>1.2397107758512665E-2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21</v>
      </c>
      <c r="D10" s="18">
        <v>11.3</v>
      </c>
      <c r="E10" s="18">
        <v>22.6</v>
      </c>
      <c r="F10" s="18">
        <f>E10- D10</f>
        <v>11.3</v>
      </c>
      <c r="G10" s="19">
        <f>(E10- D10)/D10</f>
        <v>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45200</v>
      </c>
      <c r="C11" s="18">
        <v>46504.24</v>
      </c>
      <c r="D11" s="18">
        <v>47750.09</v>
      </c>
      <c r="E11" s="18">
        <v>49000</v>
      </c>
      <c r="F11" s="18">
        <f>E11- D11</f>
        <v>1249.9100000000035</v>
      </c>
      <c r="G11" s="19">
        <f>(E11- D11)/D11</f>
        <v>2.6176076317343141E-2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101.49</v>
      </c>
      <c r="C12" s="18">
        <v>1474.38</v>
      </c>
      <c r="D12" s="18">
        <v>2213.37</v>
      </c>
      <c r="E12" s="18">
        <v>2146.41</v>
      </c>
      <c r="F12" s="18">
        <f>E12- D12</f>
        <v>-66.960000000000036</v>
      </c>
      <c r="G12" s="19">
        <f>(E12- D12)/D12</f>
        <v>-3.0252510877078861E-2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1084.55</v>
      </c>
      <c r="C13" s="18">
        <v>0</v>
      </c>
      <c r="D13" s="18">
        <v>753.85</v>
      </c>
      <c r="E13" s="18">
        <v>4926.3999999999996</v>
      </c>
      <c r="F13" s="18">
        <f>E13- D13</f>
        <v>4172.5499999999993</v>
      </c>
      <c r="G13" s="19">
        <f>(E13- D13)/D13</f>
        <v>5.5349870663925174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10918.42</v>
      </c>
      <c r="C14" s="18">
        <v>11889.96</v>
      </c>
      <c r="D14" s="18">
        <v>10847.29</v>
      </c>
      <c r="E14" s="18">
        <v>9714.6200000000008</v>
      </c>
      <c r="F14" s="18">
        <f>E14- D14</f>
        <v>-1132.67</v>
      </c>
      <c r="G14" s="19">
        <f>(E14- D14)/D14</f>
        <v>-0.10441962923458302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9038.44</v>
      </c>
      <c r="C15" s="18">
        <v>731.86</v>
      </c>
      <c r="D15" s="18">
        <v>7915.66</v>
      </c>
      <c r="E15" s="18">
        <v>7357.99</v>
      </c>
      <c r="F15" s="18">
        <f>E15- D15</f>
        <v>-557.67000000000007</v>
      </c>
      <c r="G15" s="19">
        <f>(E15- D15)/D15</f>
        <v>-7.0451484778274981E-2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2471.48</v>
      </c>
      <c r="C16" s="18">
        <v>3155.71</v>
      </c>
      <c r="D16" s="18">
        <v>1298.97</v>
      </c>
      <c r="E16" s="18">
        <v>2131.87</v>
      </c>
      <c r="F16" s="18">
        <f>E16- D16</f>
        <v>832.89999999999986</v>
      </c>
      <c r="G16" s="19">
        <f>(E16- D16)/D16</f>
        <v>0.64120033565055379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156</v>
      </c>
      <c r="C17" s="18">
        <v>1385.15</v>
      </c>
      <c r="D17" s="18">
        <v>2939.12</v>
      </c>
      <c r="E17" s="18">
        <v>132.47</v>
      </c>
      <c r="F17" s="18">
        <f>E17- D17</f>
        <v>-2806.65</v>
      </c>
      <c r="G17" s="19">
        <f>(E17- D17)/D17</f>
        <v>-0.95492868613734727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350.16</v>
      </c>
      <c r="C18" s="18">
        <v>101.71</v>
      </c>
      <c r="D18" s="18">
        <v>110.21</v>
      </c>
      <c r="E18" s="18">
        <v>331.51</v>
      </c>
      <c r="F18" s="18">
        <f>E18- D18</f>
        <v>221.3</v>
      </c>
      <c r="G18" s="19">
        <f>(E18- D18)/D18</f>
        <v>2.0079847563741948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861.71</v>
      </c>
      <c r="C19" s="18">
        <v>867.76</v>
      </c>
      <c r="D19" s="18">
        <v>829.22</v>
      </c>
      <c r="E19" s="18">
        <v>107.4</v>
      </c>
      <c r="F19" s="18">
        <f>E19- D19</f>
        <v>-721.82</v>
      </c>
      <c r="G19" s="19">
        <f>(E19- D19)/D19</f>
        <v>-0.87048069269916306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45773</v>
      </c>
      <c r="C20" s="18">
        <v>47146</v>
      </c>
      <c r="D20" s="18">
        <v>48560</v>
      </c>
      <c r="E20" s="18">
        <v>50016</v>
      </c>
      <c r="F20" s="18">
        <f>E20- D20</f>
        <v>1456</v>
      </c>
      <c r="G20" s="19">
        <f>(E20- D20)/D20</f>
        <v>2.9983525535420098E-2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9536.7999999999993</v>
      </c>
      <c r="C21" s="18">
        <v>11024.53</v>
      </c>
      <c r="D21" s="18">
        <v>10839.99</v>
      </c>
      <c r="E21" s="18">
        <v>9928.18</v>
      </c>
      <c r="F21" s="18">
        <f>E21- D21</f>
        <v>-911.80999999999949</v>
      </c>
      <c r="G21" s="19">
        <f>(E21- D21)/D21</f>
        <v>-8.4115391250360882E-2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21" t="s">
        <v>42</v>
      </c>
      <c r="B22" s="24">
        <f>SUM(B8:B21)</f>
        <v>141209.85999999999</v>
      </c>
      <c r="C22" s="24">
        <f>SUM(C8:C21)</f>
        <v>141528.14000000001</v>
      </c>
      <c r="D22" s="24">
        <f>SUM(D8:D21)</f>
        <v>155311.65999999997</v>
      </c>
      <c r="E22" s="24">
        <f>SUM(E8:E21)</f>
        <v>157452.05999999997</v>
      </c>
      <c r="F22" s="24">
        <f>SUM(F8:F21)</f>
        <v>2140.3999999999996</v>
      </c>
      <c r="G22" s="25">
        <f>(E22- D22)/D22</f>
        <v>1.3781322020510208E-2</v>
      </c>
      <c r="H22" s="24">
        <f>SUM(H8:H21)</f>
        <v>0</v>
      </c>
      <c r="I22" s="11">
        <v>0</v>
      </c>
      <c r="J22" s="26">
        <f>SUM(J8:J21)</f>
        <v>0</v>
      </c>
    </row>
    <row r="23" spans="1:10" ht="16.5" customHeight="1" x14ac:dyDescent="0.2">
      <c r="A23" s="21" t="s">
        <v>43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44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9592.2199999999993</v>
      </c>
      <c r="C25" s="18">
        <v>10587.94</v>
      </c>
      <c r="D25" s="18">
        <v>13500</v>
      </c>
      <c r="E25" s="18">
        <v>13100</v>
      </c>
      <c r="F25" s="18">
        <f>E25- D25</f>
        <v>-400</v>
      </c>
      <c r="G25" s="19">
        <f>(E25- D25)/D25</f>
        <v>-2.9629629629629631E-2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46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2" t="s">
        <v>42</v>
      </c>
      <c r="B27" s="27">
        <f>SUM(B24:B26)</f>
        <v>9592.2199999999993</v>
      </c>
      <c r="C27" s="27">
        <f>SUM(C24:C26)</f>
        <v>10587.94</v>
      </c>
      <c r="D27" s="27">
        <f>SUM(D24:D26)</f>
        <v>13500</v>
      </c>
      <c r="E27" s="27">
        <f>SUM(E24:E26)</f>
        <v>13100</v>
      </c>
      <c r="F27" s="27">
        <f>SUM(F24:F26)</f>
        <v>-400</v>
      </c>
      <c r="G27" s="28">
        <f>(E27- D27)/D27</f>
        <v>-2.9629629629629631E-2</v>
      </c>
      <c r="H27" s="27">
        <f>SUM(H24:H26)</f>
        <v>0</v>
      </c>
      <c r="I27" s="23">
        <v>0</v>
      </c>
      <c r="J27" s="29">
        <f>SUM(J24:J26)</f>
        <v>0</v>
      </c>
    </row>
    <row r="30" spans="1:10" ht="13.5" customHeight="1" x14ac:dyDescent="0.2">
      <c r="A30" s="3" t="s">
        <v>47</v>
      </c>
      <c r="B30" s="3" t="s">
        <v>48</v>
      </c>
      <c r="C30" s="3" t="s">
        <v>49</v>
      </c>
      <c r="D30" s="3" t="s">
        <v>50</v>
      </c>
      <c r="E30" s="3" t="s">
        <v>51</v>
      </c>
      <c r="F30" s="3" t="s">
        <v>52</v>
      </c>
      <c r="G30" s="3" t="s">
        <v>53</v>
      </c>
      <c r="H30" s="3" t="s">
        <v>54</v>
      </c>
      <c r="I30" s="3" t="s">
        <v>55</v>
      </c>
      <c r="J30" s="3" t="s">
        <v>56</v>
      </c>
    </row>
    <row r="31" spans="1:10" ht="36.950000000000003" customHeight="1" x14ac:dyDescent="0.2">
      <c r="A31" s="6" t="s">
        <v>57</v>
      </c>
      <c r="B31" s="7" t="s">
        <v>58</v>
      </c>
      <c r="C31" s="7" t="s">
        <v>59</v>
      </c>
      <c r="D31" s="7" t="s">
        <v>60</v>
      </c>
      <c r="E31" s="7" t="s">
        <v>61</v>
      </c>
      <c r="F31" s="7" t="s">
        <v>62</v>
      </c>
      <c r="G31" s="7" t="s">
        <v>63</v>
      </c>
      <c r="H31" s="7" t="s">
        <v>64</v>
      </c>
      <c r="I31" s="7" t="s">
        <v>63</v>
      </c>
      <c r="J31" s="8" t="s">
        <v>65</v>
      </c>
    </row>
    <row r="32" spans="1:10" ht="13.5" customHeight="1" x14ac:dyDescent="0.2">
      <c r="A32" s="9" t="s">
        <v>28</v>
      </c>
      <c r="B32" s="11">
        <f>J8</f>
        <v>0</v>
      </c>
      <c r="C32" s="11">
        <v>0</v>
      </c>
      <c r="D32" s="11">
        <v>0</v>
      </c>
      <c r="E32" s="11">
        <f>SUM(B32:D32)</f>
        <v>0</v>
      </c>
      <c r="F32" s="11">
        <v>0</v>
      </c>
      <c r="G32" s="14" t="e">
        <f>F32/E32</f>
        <v>#DIV/0!</v>
      </c>
      <c r="H32" s="11">
        <v>0</v>
      </c>
      <c r="I32" s="14">
        <f>IF(E32=0,0,H32/E32)</f>
        <v>0</v>
      </c>
      <c r="J32" s="16">
        <f>E32+F32+H32</f>
        <v>0</v>
      </c>
    </row>
    <row r="33" spans="1:10" ht="13.5" customHeight="1" x14ac:dyDescent="0.2">
      <c r="A33" s="17" t="s">
        <v>29</v>
      </c>
      <c r="B33" s="18">
        <f>J9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30</v>
      </c>
      <c r="B34" s="18">
        <f>J10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31</v>
      </c>
      <c r="B35" s="18">
        <f>J11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32</v>
      </c>
      <c r="B36" s="18">
        <f>J12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33</v>
      </c>
      <c r="B37" s="18">
        <f>J13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34</v>
      </c>
      <c r="B38" s="18">
        <f>J14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35</v>
      </c>
      <c r="B39" s="18">
        <f>J15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36</v>
      </c>
      <c r="B40" s="18">
        <f>J16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37</v>
      </c>
      <c r="B41" s="18">
        <f>J17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38</v>
      </c>
      <c r="B42" s="18">
        <f>J18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39</v>
      </c>
      <c r="B43" s="18">
        <f>J19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40</v>
      </c>
      <c r="B44" s="18">
        <f>J20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41</v>
      </c>
      <c r="B45" s="18">
        <f>J21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21" t="s">
        <v>42</v>
      </c>
      <c r="B46" s="24">
        <f>SUM(B32:B45)</f>
        <v>0</v>
      </c>
      <c r="C46" s="24">
        <f>SUM(C32:C45)</f>
        <v>0</v>
      </c>
      <c r="D46" s="24">
        <f>SUM(D32:D45)</f>
        <v>0</v>
      </c>
      <c r="E46" s="24">
        <f>SUM(E32:E45)</f>
        <v>0</v>
      </c>
      <c r="F46" s="24">
        <f>SUM(F32:F45)</f>
        <v>0</v>
      </c>
      <c r="G46" s="25" t="e">
        <f>F46/E46</f>
        <v>#DIV/0!</v>
      </c>
      <c r="H46" s="24">
        <f>SUM(H32:H45)</f>
        <v>0</v>
      </c>
      <c r="I46" s="11">
        <v>0</v>
      </c>
      <c r="J46" s="26">
        <f>SUM(J32:J45)</f>
        <v>0</v>
      </c>
    </row>
    <row r="47" spans="1:10" ht="13.5" customHeight="1" x14ac:dyDescent="0.2">
      <c r="A47" s="21" t="s">
        <v>43</v>
      </c>
      <c r="B47" s="18"/>
      <c r="C47" s="18"/>
      <c r="D47" s="18"/>
      <c r="E47" s="18"/>
      <c r="F47" s="18"/>
      <c r="G47" s="19"/>
      <c r="H47" s="18"/>
      <c r="I47" s="18"/>
      <c r="J47" s="20"/>
    </row>
    <row r="48" spans="1:10" ht="13.5" customHeight="1" x14ac:dyDescent="0.2">
      <c r="A48" s="17" t="s">
        <v>44</v>
      </c>
      <c r="B48" s="18">
        <f>J24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45</v>
      </c>
      <c r="B49" s="18">
        <f>J25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46</v>
      </c>
      <c r="B50" s="18">
        <f>J26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22" t="s">
        <v>42</v>
      </c>
      <c r="B51" s="27">
        <f>SUM(B48:B50)</f>
        <v>0</v>
      </c>
      <c r="C51" s="27">
        <f>SUM(C48:C50)</f>
        <v>0</v>
      </c>
      <c r="D51" s="27">
        <f>SUM(D48:D50)</f>
        <v>0</v>
      </c>
      <c r="E51" s="27">
        <f>SUM(E48:E50)</f>
        <v>0</v>
      </c>
      <c r="F51" s="27">
        <f>SUM(F48:F50)</f>
        <v>0</v>
      </c>
      <c r="G51" s="28" t="e">
        <f>F51/E51</f>
        <v>#DIV/0!</v>
      </c>
      <c r="H51" s="27">
        <f>SUM(H48:H50)</f>
        <v>0</v>
      </c>
      <c r="I51" s="23">
        <v>0</v>
      </c>
      <c r="J51" s="29">
        <f>SUM(J48:J50)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Board(OE)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2023-08-10T20:38:56Z</dcterms:created>
  <dcterms:modified xsi:type="dcterms:W3CDTF">2023-08-10T20:39:11Z</dcterms:modified>
</cp:coreProperties>
</file>