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atabase\B4\2023\"/>
    </mc:Choice>
  </mc:AlternateContent>
  <xr:revisionPtr revIDLastSave="0" documentId="8_{77929340-0DFC-4A25-A375-CC128A142016}" xr6:coauthVersionLast="47" xr6:coauthVersionMax="47" xr10:uidLastSave="{00000000-0000-0000-0000-000000000000}"/>
  <bookViews>
    <workbookView xWindow="2730" yWindow="2730" windowWidth="21600" windowHeight="11385" xr2:uid="{9A23C7DD-2EA6-437F-9B6F-6C5597CEC668}"/>
  </bookViews>
  <sheets>
    <sheet name="Capital and Conflict Repres(OE)" sheetId="5" r:id="rId1"/>
    <sheet name="State Appellate Public Defe(OE)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1" i="5" l="1"/>
  <c r="G36" i="5"/>
  <c r="J40" i="5"/>
  <c r="I40" i="5"/>
  <c r="G40" i="5"/>
  <c r="E40" i="5"/>
  <c r="E41" i="5" s="1"/>
  <c r="B40" i="5"/>
  <c r="J39" i="5"/>
  <c r="I39" i="5"/>
  <c r="G39" i="5"/>
  <c r="E39" i="5"/>
  <c r="B39" i="5"/>
  <c r="J38" i="5"/>
  <c r="I38" i="5"/>
  <c r="G38" i="5"/>
  <c r="E38" i="5"/>
  <c r="B38" i="5"/>
  <c r="J35" i="5"/>
  <c r="I35" i="5"/>
  <c r="G35" i="5"/>
  <c r="E35" i="5"/>
  <c r="B35" i="5"/>
  <c r="J34" i="5"/>
  <c r="I34" i="5"/>
  <c r="G34" i="5"/>
  <c r="E34" i="5"/>
  <c r="B34" i="5"/>
  <c r="J33" i="5"/>
  <c r="I33" i="5"/>
  <c r="G33" i="5"/>
  <c r="E33" i="5"/>
  <c r="B33" i="5"/>
  <c r="J32" i="5"/>
  <c r="I32" i="5"/>
  <c r="G32" i="5"/>
  <c r="E32" i="5"/>
  <c r="B32" i="5"/>
  <c r="J31" i="5"/>
  <c r="I31" i="5"/>
  <c r="G31" i="5"/>
  <c r="E31" i="5"/>
  <c r="B31" i="5"/>
  <c r="J30" i="5"/>
  <c r="I30" i="5"/>
  <c r="G30" i="5"/>
  <c r="E30" i="5"/>
  <c r="B30" i="5"/>
  <c r="J29" i="5"/>
  <c r="I29" i="5"/>
  <c r="G29" i="5"/>
  <c r="E29" i="5"/>
  <c r="B29" i="5"/>
  <c r="J28" i="5"/>
  <c r="I28" i="5"/>
  <c r="G28" i="5"/>
  <c r="E28" i="5"/>
  <c r="B28" i="5"/>
  <c r="J27" i="5"/>
  <c r="I27" i="5"/>
  <c r="G27" i="5"/>
  <c r="E27" i="5"/>
  <c r="B27" i="5"/>
  <c r="H41" i="5"/>
  <c r="D41" i="5"/>
  <c r="C41" i="5"/>
  <c r="B41" i="5"/>
  <c r="J41" i="5"/>
  <c r="F41" i="5"/>
  <c r="H36" i="5"/>
  <c r="D36" i="5"/>
  <c r="C36" i="5"/>
  <c r="B36" i="5"/>
  <c r="F36" i="5"/>
  <c r="J22" i="5"/>
  <c r="H22" i="5"/>
  <c r="F22" i="5"/>
  <c r="E22" i="5"/>
  <c r="D22" i="5"/>
  <c r="G22" i="5" s="1"/>
  <c r="C22" i="5"/>
  <c r="B22" i="5"/>
  <c r="J17" i="5"/>
  <c r="H17" i="5"/>
  <c r="E17" i="5"/>
  <c r="D17" i="5"/>
  <c r="G17" i="5" s="1"/>
  <c r="C17" i="5"/>
  <c r="B17" i="5"/>
  <c r="J21" i="5"/>
  <c r="G21" i="5"/>
  <c r="F21" i="5"/>
  <c r="J20" i="5"/>
  <c r="G20" i="5"/>
  <c r="F20" i="5"/>
  <c r="J19" i="5"/>
  <c r="G19" i="5"/>
  <c r="F19" i="5"/>
  <c r="J16" i="5"/>
  <c r="G16" i="5"/>
  <c r="F16" i="5"/>
  <c r="J15" i="5"/>
  <c r="G15" i="5"/>
  <c r="F15" i="5"/>
  <c r="J14" i="5"/>
  <c r="G14" i="5"/>
  <c r="F14" i="5"/>
  <c r="J13" i="5"/>
  <c r="G13" i="5"/>
  <c r="F13" i="5"/>
  <c r="J12" i="5"/>
  <c r="G12" i="5"/>
  <c r="F12" i="5"/>
  <c r="J11" i="5"/>
  <c r="G11" i="5"/>
  <c r="F11" i="5"/>
  <c r="J10" i="5"/>
  <c r="G10" i="5"/>
  <c r="F10" i="5"/>
  <c r="J9" i="5"/>
  <c r="G9" i="5"/>
  <c r="F9" i="5"/>
  <c r="J8" i="5"/>
  <c r="G8" i="5"/>
  <c r="F8" i="5"/>
  <c r="G53" i="3"/>
  <c r="G48" i="3"/>
  <c r="J52" i="3"/>
  <c r="I52" i="3"/>
  <c r="G52" i="3"/>
  <c r="E52" i="3"/>
  <c r="B52" i="3"/>
  <c r="J51" i="3"/>
  <c r="I51" i="3"/>
  <c r="G51" i="3"/>
  <c r="E51" i="3"/>
  <c r="B51" i="3"/>
  <c r="J50" i="3"/>
  <c r="I50" i="3"/>
  <c r="G50" i="3"/>
  <c r="E50" i="3"/>
  <c r="B50" i="3"/>
  <c r="J47" i="3"/>
  <c r="I47" i="3"/>
  <c r="G47" i="3"/>
  <c r="E47" i="3"/>
  <c r="B47" i="3"/>
  <c r="J46" i="3"/>
  <c r="I46" i="3"/>
  <c r="G46" i="3"/>
  <c r="E46" i="3"/>
  <c r="B46" i="3"/>
  <c r="B48" i="3" s="1"/>
  <c r="J45" i="3"/>
  <c r="I45" i="3"/>
  <c r="G45" i="3"/>
  <c r="E45" i="3"/>
  <c r="B45" i="3"/>
  <c r="J44" i="3"/>
  <c r="I44" i="3"/>
  <c r="G44" i="3"/>
  <c r="E44" i="3"/>
  <c r="B44" i="3"/>
  <c r="J43" i="3"/>
  <c r="I43" i="3"/>
  <c r="G43" i="3"/>
  <c r="E43" i="3"/>
  <c r="B43" i="3"/>
  <c r="J42" i="3"/>
  <c r="I42" i="3"/>
  <c r="G42" i="3"/>
  <c r="E42" i="3"/>
  <c r="B42" i="3"/>
  <c r="J41" i="3"/>
  <c r="I41" i="3"/>
  <c r="G41" i="3"/>
  <c r="E41" i="3"/>
  <c r="B41" i="3"/>
  <c r="J40" i="3"/>
  <c r="I40" i="3"/>
  <c r="G40" i="3"/>
  <c r="E40" i="3"/>
  <c r="B40" i="3"/>
  <c r="J39" i="3"/>
  <c r="I39" i="3"/>
  <c r="G39" i="3"/>
  <c r="E39" i="3"/>
  <c r="B39" i="3"/>
  <c r="J38" i="3"/>
  <c r="I38" i="3"/>
  <c r="G38" i="3"/>
  <c r="E38" i="3"/>
  <c r="B38" i="3"/>
  <c r="J37" i="3"/>
  <c r="I37" i="3"/>
  <c r="G37" i="3"/>
  <c r="E37" i="3"/>
  <c r="B37" i="3"/>
  <c r="J36" i="3"/>
  <c r="I36" i="3"/>
  <c r="G36" i="3"/>
  <c r="E36" i="3"/>
  <c r="B36" i="3"/>
  <c r="J35" i="3"/>
  <c r="I35" i="3"/>
  <c r="G35" i="3"/>
  <c r="E35" i="3"/>
  <c r="B35" i="3"/>
  <c r="J34" i="3"/>
  <c r="I34" i="3"/>
  <c r="G34" i="3"/>
  <c r="E34" i="3"/>
  <c r="B34" i="3"/>
  <c r="J33" i="3"/>
  <c r="I33" i="3"/>
  <c r="G33" i="3"/>
  <c r="E33" i="3"/>
  <c r="B33" i="3"/>
  <c r="H53" i="3"/>
  <c r="E53" i="3"/>
  <c r="D53" i="3"/>
  <c r="C53" i="3"/>
  <c r="B53" i="3"/>
  <c r="F53" i="3"/>
  <c r="H48" i="3"/>
  <c r="D48" i="3"/>
  <c r="C48" i="3"/>
  <c r="F48" i="3"/>
  <c r="J28" i="3"/>
  <c r="H28" i="3"/>
  <c r="E28" i="3"/>
  <c r="D28" i="3"/>
  <c r="C28" i="3"/>
  <c r="B28" i="3"/>
  <c r="J23" i="3"/>
  <c r="H23" i="3"/>
  <c r="E23" i="3"/>
  <c r="D23" i="3"/>
  <c r="C23" i="3"/>
  <c r="B23" i="3"/>
  <c r="J27" i="3"/>
  <c r="G27" i="3"/>
  <c r="F27" i="3"/>
  <c r="J26" i="3"/>
  <c r="G26" i="3"/>
  <c r="F26" i="3"/>
  <c r="J25" i="3"/>
  <c r="G25" i="3"/>
  <c r="F25" i="3"/>
  <c r="F28" i="3" s="1"/>
  <c r="J22" i="3"/>
  <c r="G22" i="3"/>
  <c r="F22" i="3"/>
  <c r="J21" i="3"/>
  <c r="G21" i="3"/>
  <c r="F21" i="3"/>
  <c r="J20" i="3"/>
  <c r="G20" i="3"/>
  <c r="F20" i="3"/>
  <c r="J19" i="3"/>
  <c r="G19" i="3"/>
  <c r="F19" i="3"/>
  <c r="J18" i="3"/>
  <c r="G18" i="3"/>
  <c r="F18" i="3"/>
  <c r="J17" i="3"/>
  <c r="G17" i="3"/>
  <c r="F17" i="3"/>
  <c r="J16" i="3"/>
  <c r="G16" i="3"/>
  <c r="F16" i="3"/>
  <c r="J15" i="3"/>
  <c r="G15" i="3"/>
  <c r="F15" i="3"/>
  <c r="J14" i="3"/>
  <c r="G14" i="3"/>
  <c r="F14" i="3"/>
  <c r="J13" i="3"/>
  <c r="G13" i="3"/>
  <c r="F13" i="3"/>
  <c r="J12" i="3"/>
  <c r="G12" i="3"/>
  <c r="F12" i="3"/>
  <c r="J11" i="3"/>
  <c r="G11" i="3"/>
  <c r="F11" i="3"/>
  <c r="J10" i="3"/>
  <c r="G10" i="3"/>
  <c r="F10" i="3"/>
  <c r="J9" i="3"/>
  <c r="G9" i="3"/>
  <c r="F9" i="3"/>
  <c r="J8" i="3"/>
  <c r="G8" i="3"/>
  <c r="F8" i="3"/>
  <c r="E36" i="5" l="1"/>
  <c r="J36" i="5"/>
  <c r="F17" i="5"/>
  <c r="J53" i="3"/>
  <c r="E48" i="3"/>
  <c r="J48" i="3"/>
  <c r="G28" i="3"/>
  <c r="G23" i="3"/>
  <c r="F23" i="3"/>
</calcChain>
</file>

<file path=xl/sharedStrings.xml><?xml version="1.0" encoding="utf-8"?>
<sst xmlns="http://schemas.openxmlformats.org/spreadsheetml/2006/main" count="168" uniqueCount="68">
  <si>
    <t>Form B4:  Inflationary Adjustments</t>
  </si>
  <si>
    <t>Agency: Public Defender, State Appellate</t>
  </si>
  <si>
    <t>Agency Number:  443</t>
  </si>
  <si>
    <t>FY  2025  Request</t>
  </si>
  <si>
    <t>Function: State Appellate Public Defender</t>
  </si>
  <si>
    <t>Function/Activity Number:____________</t>
  </si>
  <si>
    <t>Page  _____  of  _____</t>
  </si>
  <si>
    <t>Activity: ______________________________</t>
  </si>
  <si>
    <t>Original Submission  ____  or Revision No.  ____</t>
  </si>
  <si>
    <t>(1)</t>
  </si>
  <si>
    <t>(2)</t>
  </si>
  <si>
    <t>(3)</t>
  </si>
  <si>
    <t>(4)</t>
  </si>
  <si>
    <t>(5)</t>
  </si>
  <si>
    <t>FY 2022 to FY 2023</t>
  </si>
  <si>
    <t>(8)</t>
  </si>
  <si>
    <t>(9)</t>
  </si>
  <si>
    <t>(10)</t>
  </si>
  <si>
    <t>FY 2020
Actual</t>
  </si>
  <si>
    <t>FY 2021
Actual</t>
  </si>
  <si>
    <t>FY 2022
Actual</t>
  </si>
  <si>
    <t>FY 2023
Actual</t>
  </si>
  <si>
    <t>(6)
Change</t>
  </si>
  <si>
    <t>(7)
% Change</t>
  </si>
  <si>
    <t>FY 2024
Approp</t>
  </si>
  <si>
    <t>FY 2024
Exp. Adj.</t>
  </si>
  <si>
    <t>FY 2024
Est. Exp.</t>
  </si>
  <si>
    <t>Operating Expenditures
Summary Object</t>
  </si>
  <si>
    <t>Communication Costs</t>
  </si>
  <si>
    <t>Employee Development Costs</t>
  </si>
  <si>
    <t>General Services</t>
  </si>
  <si>
    <t>Professional Services</t>
  </si>
  <si>
    <t>Repair &amp; Maintenance Services</t>
  </si>
  <si>
    <t>Administrative Services</t>
  </si>
  <si>
    <t>Computer Services</t>
  </si>
  <si>
    <t>Employee Travel Costs</t>
  </si>
  <si>
    <t>Administrative Supplies</t>
  </si>
  <si>
    <t>Computer Supplies</t>
  </si>
  <si>
    <t>Repair &amp; Maintenance Supplies</t>
  </si>
  <si>
    <t>Specific Use Supplies</t>
  </si>
  <si>
    <t>Insurance</t>
  </si>
  <si>
    <t>Rentals &amp; Operating Leases</t>
  </si>
  <si>
    <t>Miscellaneous Expenditures</t>
  </si>
  <si>
    <t>Total</t>
  </si>
  <si>
    <t>FundSource</t>
  </si>
  <si>
    <t xml:space="preserve"> General</t>
  </si>
  <si>
    <t xml:space="preserve"> Dedicated</t>
  </si>
  <si>
    <t xml:space="preserve"> Federal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</si>
  <si>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</si>
  <si>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</si>
  <si>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</si>
  <si>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</si>
  <si>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</si>
  <si>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</si>
  <si>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</si>
  <si>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</si>
  <si>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</si>
  <si>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</si>
  <si>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Part B:
Operating Expenditures
Summary Object</t>
  </si>
  <si>
    <t>FY 2024
Est. Exp</t>
  </si>
  <si>
    <t>Remove
One Time
Funding</t>
  </si>
  <si>
    <t>SWCAP,
Nondisc.,
Rent</t>
  </si>
  <si>
    <t>FY 2025
Base</t>
  </si>
  <si>
    <t>General
Inflation
(DU 10.21)</t>
  </si>
  <si>
    <t>% Change</t>
  </si>
  <si>
    <t>Medical
Inflation
(DU 10.22)</t>
  </si>
  <si>
    <t>FY2025
Total</t>
  </si>
  <si>
    <t>Function: Capital and Conflict Representation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</si>
</sst>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2" xfId="0" applyFont="1" applyBorder="1"/>
    <xf numFmtId="0" fontId="3" fillId="0" borderId="2" xfId="0" applyFont="1" applyBorder="1" applyAlignment="1">
      <alignment vertical="center" wrapText="1"/>
    </xf>
    <xf numFmtId="164" fontId="2" fillId="0" borderId="2" xfId="0" applyNumberFormat="1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2" fillId="0" borderId="2" xfId="0" applyNumberFormat="1" applyFont="1" applyBorder="1"/>
    <xf numFmtId="0" fontId="3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10" fontId="2" fillId="0" borderId="1" xfId="0" applyNumberFormat="1" applyFont="1" applyBorder="1"/>
    <xf numFmtId="164" fontId="2" fillId="0" borderId="8" xfId="0" applyNumberFormat="1" applyFont="1" applyBorder="1"/>
    <xf numFmtId="0" fontId="3" fillId="0" borderId="1" xfId="0" applyFont="1" applyBorder="1"/>
    <xf numFmtId="0" fontId="3" fillId="0" borderId="6" xfId="0" applyFont="1" applyBorder="1"/>
    <xf numFmtId="164" fontId="2" fillId="0" borderId="5" xfId="0" applyNumberFormat="1" applyFont="1" applyBorder="1"/>
    <xf numFmtId="164" fontId="3" fillId="0" borderId="2" xfId="0" applyNumberFormat="1" applyFont="1" applyBorder="1"/>
    <xf numFmtId="10" fontId="3" fillId="0" borderId="2" xfId="0" applyNumberFormat="1" applyFont="1" applyBorder="1"/>
    <xf numFmtId="164" fontId="3" fillId="0" borderId="3" xfId="0" applyNumberFormat="1" applyFont="1" applyBorder="1"/>
    <xf numFmtId="164" fontId="3" fillId="0" borderId="5" xfId="0" applyNumberFormat="1" applyFont="1" applyBorder="1"/>
    <xf numFmtId="10" fontId="3" fillId="0" borderId="5" xfId="0" applyNumberFormat="1" applyFont="1" applyBorder="1"/>
    <xf numFmtId="164" fontId="3" fillId="0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4D131-6900-4573-BA34-793884C275B4}">
  <dimension ref="A1:J41"/>
  <sheetViews>
    <sheetView tabSelected="1"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67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27</v>
      </c>
      <c r="B7" s="12" t="s">
        <v>18</v>
      </c>
      <c r="C7" s="12" t="s">
        <v>19</v>
      </c>
      <c r="D7" s="12" t="s">
        <v>20</v>
      </c>
      <c r="E7" s="12" t="s">
        <v>21</v>
      </c>
      <c r="F7" s="13" t="s">
        <v>22</v>
      </c>
      <c r="G7" s="13" t="s">
        <v>23</v>
      </c>
      <c r="H7" s="12" t="s">
        <v>24</v>
      </c>
      <c r="I7" s="12" t="s">
        <v>25</v>
      </c>
      <c r="J7" s="15" t="s">
        <v>26</v>
      </c>
    </row>
    <row r="8" spans="1:10" ht="13.5" customHeight="1" x14ac:dyDescent="0.2">
      <c r="A8" s="9" t="s">
        <v>28</v>
      </c>
      <c r="B8" s="11">
        <v>457.09</v>
      </c>
      <c r="C8" s="11">
        <v>92.47</v>
      </c>
      <c r="D8" s="11">
        <v>175.12</v>
      </c>
      <c r="E8" s="11">
        <v>167.07</v>
      </c>
      <c r="F8" s="11">
        <f>E8- D8</f>
        <v>-8.0500000000000114</v>
      </c>
      <c r="G8" s="14">
        <f>(E8- D8)/D8</f>
        <v>-4.5968478757423548E-2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29</v>
      </c>
      <c r="B9" s="18">
        <v>0</v>
      </c>
      <c r="C9" s="18">
        <v>155.99</v>
      </c>
      <c r="D9" s="18">
        <v>155.99</v>
      </c>
      <c r="E9" s="18">
        <v>1</v>
      </c>
      <c r="F9" s="18">
        <f>E9- D9</f>
        <v>-154.99</v>
      </c>
      <c r="G9" s="19">
        <f>(E9- D9)/D9</f>
        <v>-0.99358933264952887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30</v>
      </c>
      <c r="B10" s="18">
        <v>0</v>
      </c>
      <c r="C10" s="18">
        <v>199</v>
      </c>
      <c r="D10" s="18">
        <v>199</v>
      </c>
      <c r="E10" s="18">
        <v>59.58</v>
      </c>
      <c r="F10" s="18">
        <f>E10- D10</f>
        <v>-139.42000000000002</v>
      </c>
      <c r="G10" s="19">
        <f>(E10- D10)/D10</f>
        <v>-0.70060301507537692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31</v>
      </c>
      <c r="B11" s="18">
        <v>223429.39</v>
      </c>
      <c r="C11" s="18">
        <v>145813.35</v>
      </c>
      <c r="D11" s="18">
        <v>155333.45000000001</v>
      </c>
      <c r="E11" s="18">
        <v>181721.44</v>
      </c>
      <c r="F11" s="18">
        <f>E11- D11</f>
        <v>26387.989999999991</v>
      </c>
      <c r="G11" s="19">
        <f>(E11- D11)/D11</f>
        <v>0.16987963635649622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33</v>
      </c>
      <c r="B12" s="18">
        <v>93.21</v>
      </c>
      <c r="C12" s="18">
        <v>45</v>
      </c>
      <c r="D12" s="18">
        <v>0</v>
      </c>
      <c r="E12" s="18">
        <v>0</v>
      </c>
      <c r="F12" s="18">
        <f>E12- D12</f>
        <v>0</v>
      </c>
      <c r="G12" s="19" t="e">
        <f>(E12- D12)/D12</f>
        <v>#DIV/0!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34</v>
      </c>
      <c r="B13" s="18">
        <v>0</v>
      </c>
      <c r="C13" s="18">
        <v>0</v>
      </c>
      <c r="D13" s="18">
        <v>10150</v>
      </c>
      <c r="E13" s="18">
        <v>0</v>
      </c>
      <c r="F13" s="18">
        <f>E13- D13</f>
        <v>-10150</v>
      </c>
      <c r="G13" s="19">
        <f>(E13- D13)/D13</f>
        <v>-1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35</v>
      </c>
      <c r="B14" s="18">
        <v>1646.28</v>
      </c>
      <c r="C14" s="18">
        <v>1986.74</v>
      </c>
      <c r="D14" s="18">
        <v>3556.26</v>
      </c>
      <c r="E14" s="18">
        <v>2322.88</v>
      </c>
      <c r="F14" s="18">
        <f>E14- D14</f>
        <v>-1233.3800000000001</v>
      </c>
      <c r="G14" s="19">
        <f>(E14- D14)/D14</f>
        <v>-0.3468194114041156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37</v>
      </c>
      <c r="B15" s="18">
        <v>54.9</v>
      </c>
      <c r="C15" s="18">
        <v>0</v>
      </c>
      <c r="D15" s="18">
        <v>0</v>
      </c>
      <c r="E15" s="18">
        <v>0</v>
      </c>
      <c r="F15" s="18">
        <f>E15- D15</f>
        <v>0</v>
      </c>
      <c r="G15" s="19" t="e">
        <f>(E15- D15)/D15</f>
        <v>#DIV/0!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42</v>
      </c>
      <c r="B16" s="18">
        <v>1441.25</v>
      </c>
      <c r="C16" s="18">
        <v>-375.06</v>
      </c>
      <c r="D16" s="18">
        <v>0</v>
      </c>
      <c r="E16" s="18">
        <v>942.08</v>
      </c>
      <c r="F16" s="18">
        <f>E16- D16</f>
        <v>942.08</v>
      </c>
      <c r="G16" s="19" t="e">
        <f>(E16- D16)/D16</f>
        <v>#DIV/0!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21" t="s">
        <v>43</v>
      </c>
      <c r="B17" s="24">
        <f>SUM(B8:B16)</f>
        <v>227122.12</v>
      </c>
      <c r="C17" s="24">
        <f>SUM(C8:C16)</f>
        <v>147917.49</v>
      </c>
      <c r="D17" s="24">
        <f>SUM(D8:D16)</f>
        <v>169569.82</v>
      </c>
      <c r="E17" s="24">
        <f>SUM(E8:E16)</f>
        <v>185214.05</v>
      </c>
      <c r="F17" s="24">
        <f>SUM(F8:F16)</f>
        <v>15644.22999999999</v>
      </c>
      <c r="G17" s="25">
        <f>(E17- D17)/D17</f>
        <v>9.225833936722927E-2</v>
      </c>
      <c r="H17" s="24">
        <f>SUM(H8:H16)</f>
        <v>0</v>
      </c>
      <c r="I17" s="11">
        <v>0</v>
      </c>
      <c r="J17" s="26">
        <f>SUM(J8:J16)</f>
        <v>0</v>
      </c>
    </row>
    <row r="18" spans="1:10" ht="16.5" customHeight="1" x14ac:dyDescent="0.2">
      <c r="A18" s="21" t="s">
        <v>44</v>
      </c>
      <c r="B18" s="18"/>
      <c r="C18" s="18"/>
      <c r="D18" s="18"/>
      <c r="E18" s="18"/>
      <c r="F18" s="18"/>
      <c r="G18" s="19"/>
      <c r="H18" s="18"/>
      <c r="I18" s="18"/>
      <c r="J18" s="20"/>
    </row>
    <row r="19" spans="1:10" ht="13.5" customHeight="1" x14ac:dyDescent="0.2">
      <c r="A19" s="17" t="s">
        <v>45</v>
      </c>
      <c r="B19" s="18">
        <v>227122.12</v>
      </c>
      <c r="C19" s="18">
        <v>147917.49</v>
      </c>
      <c r="D19" s="18">
        <v>169569.82</v>
      </c>
      <c r="E19" s="18">
        <v>185214.05</v>
      </c>
      <c r="F19" s="18">
        <f>E19- D19</f>
        <v>15644.229999999981</v>
      </c>
      <c r="G19" s="19">
        <f>(E19- D19)/D19</f>
        <v>9.225833936722927E-2</v>
      </c>
      <c r="H19" s="18">
        <v>0</v>
      </c>
      <c r="I19" s="18">
        <v>0</v>
      </c>
      <c r="J19" s="20">
        <f>H19+ I19</f>
        <v>0</v>
      </c>
    </row>
    <row r="20" spans="1:10" ht="13.5" customHeight="1" x14ac:dyDescent="0.2">
      <c r="A20" s="17" t="s">
        <v>46</v>
      </c>
      <c r="B20" s="18">
        <v>0</v>
      </c>
      <c r="C20" s="18">
        <v>0</v>
      </c>
      <c r="D20" s="18">
        <v>0</v>
      </c>
      <c r="E20" s="18">
        <v>0</v>
      </c>
      <c r="F20" s="18">
        <f>E20- D20</f>
        <v>0</v>
      </c>
      <c r="G20" s="19" t="e">
        <f>(E20- D20)/D20</f>
        <v>#DIV/0!</v>
      </c>
      <c r="H20" s="18">
        <v>0</v>
      </c>
      <c r="I20" s="18">
        <v>0</v>
      </c>
      <c r="J20" s="20">
        <f>H20+ I20</f>
        <v>0</v>
      </c>
    </row>
    <row r="21" spans="1:10" ht="13.5" customHeight="1" x14ac:dyDescent="0.2">
      <c r="A21" s="17" t="s">
        <v>47</v>
      </c>
      <c r="B21" s="18">
        <v>0</v>
      </c>
      <c r="C21" s="18">
        <v>0</v>
      </c>
      <c r="D21" s="18">
        <v>0</v>
      </c>
      <c r="E21" s="18">
        <v>0</v>
      </c>
      <c r="F21" s="18">
        <f>E21- D21</f>
        <v>0</v>
      </c>
      <c r="G21" s="19" t="e">
        <f>(E21- D21)/D21</f>
        <v>#DIV/0!</v>
      </c>
      <c r="H21" s="18">
        <v>0</v>
      </c>
      <c r="I21" s="18">
        <v>0</v>
      </c>
      <c r="J21" s="20">
        <f>H21+ I21</f>
        <v>0</v>
      </c>
    </row>
    <row r="22" spans="1:10" ht="13.5" customHeight="1" x14ac:dyDescent="0.2">
      <c r="A22" s="22" t="s">
        <v>43</v>
      </c>
      <c r="B22" s="27">
        <f>SUM(B19:B21)</f>
        <v>227122.12</v>
      </c>
      <c r="C22" s="27">
        <f>SUM(C19:C21)</f>
        <v>147917.49</v>
      </c>
      <c r="D22" s="27">
        <f>SUM(D19:D21)</f>
        <v>169569.82</v>
      </c>
      <c r="E22" s="27">
        <f>SUM(E19:E21)</f>
        <v>185214.05</v>
      </c>
      <c r="F22" s="27">
        <f>SUM(F19:F21)</f>
        <v>15644.229999999981</v>
      </c>
      <c r="G22" s="28">
        <f>(E22- D22)/D22</f>
        <v>9.225833936722927E-2</v>
      </c>
      <c r="H22" s="27">
        <f>SUM(H19:H21)</f>
        <v>0</v>
      </c>
      <c r="I22" s="23">
        <v>0</v>
      </c>
      <c r="J22" s="29">
        <f>SUM(J19:J21)</f>
        <v>0</v>
      </c>
    </row>
    <row r="25" spans="1:10" ht="13.5" customHeight="1" x14ac:dyDescent="0.2">
      <c r="A25" s="3" t="s">
        <v>48</v>
      </c>
      <c r="B25" s="3" t="s">
        <v>49</v>
      </c>
      <c r="C25" s="3" t="s">
        <v>50</v>
      </c>
      <c r="D25" s="3" t="s">
        <v>51</v>
      </c>
      <c r="E25" s="3" t="s">
        <v>52</v>
      </c>
      <c r="F25" s="3" t="s">
        <v>53</v>
      </c>
      <c r="G25" s="3" t="s">
        <v>54</v>
      </c>
      <c r="H25" s="3" t="s">
        <v>55</v>
      </c>
      <c r="I25" s="3" t="s">
        <v>56</v>
      </c>
      <c r="J25" s="3" t="s">
        <v>57</v>
      </c>
    </row>
    <row r="26" spans="1:10" ht="36.950000000000003" customHeight="1" x14ac:dyDescent="0.2">
      <c r="A26" s="6" t="s">
        <v>58</v>
      </c>
      <c r="B26" s="7" t="s">
        <v>59</v>
      </c>
      <c r="C26" s="7" t="s">
        <v>60</v>
      </c>
      <c r="D26" s="7" t="s">
        <v>61</v>
      </c>
      <c r="E26" s="7" t="s">
        <v>62</v>
      </c>
      <c r="F26" s="7" t="s">
        <v>63</v>
      </c>
      <c r="G26" s="7" t="s">
        <v>64</v>
      </c>
      <c r="H26" s="7" t="s">
        <v>65</v>
      </c>
      <c r="I26" s="7" t="s">
        <v>64</v>
      </c>
      <c r="J26" s="8" t="s">
        <v>66</v>
      </c>
    </row>
    <row r="27" spans="1:10" ht="13.5" customHeight="1" x14ac:dyDescent="0.2">
      <c r="A27" s="9" t="s">
        <v>28</v>
      </c>
      <c r="B27" s="11">
        <f>J8</f>
        <v>0</v>
      </c>
      <c r="C27" s="11">
        <v>0</v>
      </c>
      <c r="D27" s="11">
        <v>0</v>
      </c>
      <c r="E27" s="11">
        <f>SUM(B27:D27)</f>
        <v>0</v>
      </c>
      <c r="F27" s="11">
        <v>0</v>
      </c>
      <c r="G27" s="14" t="e">
        <f>F27/E27</f>
        <v>#DIV/0!</v>
      </c>
      <c r="H27" s="11">
        <v>0</v>
      </c>
      <c r="I27" s="14">
        <f>IF(E27=0,0,H27/E27)</f>
        <v>0</v>
      </c>
      <c r="J27" s="16">
        <f>E27+F27+H27</f>
        <v>0</v>
      </c>
    </row>
    <row r="28" spans="1:10" ht="13.5" customHeight="1" x14ac:dyDescent="0.2">
      <c r="A28" s="17" t="s">
        <v>29</v>
      </c>
      <c r="B28" s="18">
        <f>J9</f>
        <v>0</v>
      </c>
      <c r="C28" s="18">
        <v>0</v>
      </c>
      <c r="D28" s="18">
        <v>0</v>
      </c>
      <c r="E28" s="18">
        <f>SUM(B28:D28)</f>
        <v>0</v>
      </c>
      <c r="F28" s="18">
        <v>0</v>
      </c>
      <c r="G28" s="19" t="e">
        <f>F28/E28</f>
        <v>#DIV/0!</v>
      </c>
      <c r="H28" s="18">
        <v>0</v>
      </c>
      <c r="I28" s="19">
        <f>IF(E28=0,0,H28/E28)</f>
        <v>0</v>
      </c>
      <c r="J28" s="20">
        <f>E28+F28+H28</f>
        <v>0</v>
      </c>
    </row>
    <row r="29" spans="1:10" ht="13.5" customHeight="1" x14ac:dyDescent="0.2">
      <c r="A29" s="17" t="s">
        <v>30</v>
      </c>
      <c r="B29" s="18">
        <f>J10</f>
        <v>0</v>
      </c>
      <c r="C29" s="18">
        <v>0</v>
      </c>
      <c r="D29" s="18">
        <v>0</v>
      </c>
      <c r="E29" s="18">
        <f>SUM(B29:D29)</f>
        <v>0</v>
      </c>
      <c r="F29" s="18">
        <v>0</v>
      </c>
      <c r="G29" s="19" t="e">
        <f>F29/E29</f>
        <v>#DIV/0!</v>
      </c>
      <c r="H29" s="18">
        <v>0</v>
      </c>
      <c r="I29" s="19">
        <f>IF(E29=0,0,H29/E29)</f>
        <v>0</v>
      </c>
      <c r="J29" s="20">
        <f>E29+F29+H29</f>
        <v>0</v>
      </c>
    </row>
    <row r="30" spans="1:10" ht="13.5" customHeight="1" x14ac:dyDescent="0.2">
      <c r="A30" s="17" t="s">
        <v>31</v>
      </c>
      <c r="B30" s="18">
        <f>J11</f>
        <v>0</v>
      </c>
      <c r="C30" s="18">
        <v>0</v>
      </c>
      <c r="D30" s="18">
        <v>0</v>
      </c>
      <c r="E30" s="18">
        <f>SUM(B30:D30)</f>
        <v>0</v>
      </c>
      <c r="F30" s="18">
        <v>0</v>
      </c>
      <c r="G30" s="19" t="e">
        <f>F30/E30</f>
        <v>#DIV/0!</v>
      </c>
      <c r="H30" s="18">
        <v>0</v>
      </c>
      <c r="I30" s="19">
        <f>IF(E30=0,0,H30/E30)</f>
        <v>0</v>
      </c>
      <c r="J30" s="20">
        <f>E30+F30+H30</f>
        <v>0</v>
      </c>
    </row>
    <row r="31" spans="1:10" ht="13.5" customHeight="1" x14ac:dyDescent="0.2">
      <c r="A31" s="17" t="s">
        <v>33</v>
      </c>
      <c r="B31" s="18">
        <f>J12</f>
        <v>0</v>
      </c>
      <c r="C31" s="18">
        <v>0</v>
      </c>
      <c r="D31" s="18">
        <v>0</v>
      </c>
      <c r="E31" s="18">
        <f>SUM(B31:D31)</f>
        <v>0</v>
      </c>
      <c r="F31" s="18">
        <v>0</v>
      </c>
      <c r="G31" s="19" t="e">
        <f>F31/E31</f>
        <v>#DIV/0!</v>
      </c>
      <c r="H31" s="18">
        <v>0</v>
      </c>
      <c r="I31" s="19">
        <f>IF(E31=0,0,H31/E31)</f>
        <v>0</v>
      </c>
      <c r="J31" s="20">
        <f>E31+F31+H31</f>
        <v>0</v>
      </c>
    </row>
    <row r="32" spans="1:10" ht="13.5" customHeight="1" x14ac:dyDescent="0.2">
      <c r="A32" s="17" t="s">
        <v>34</v>
      </c>
      <c r="B32" s="18">
        <f>J13</f>
        <v>0</v>
      </c>
      <c r="C32" s="18">
        <v>0</v>
      </c>
      <c r="D32" s="18">
        <v>0</v>
      </c>
      <c r="E32" s="18">
        <f>SUM(B32:D32)</f>
        <v>0</v>
      </c>
      <c r="F32" s="18">
        <v>0</v>
      </c>
      <c r="G32" s="19" t="e">
        <f>F32/E32</f>
        <v>#DIV/0!</v>
      </c>
      <c r="H32" s="18">
        <v>0</v>
      </c>
      <c r="I32" s="19">
        <f>IF(E32=0,0,H32/E32)</f>
        <v>0</v>
      </c>
      <c r="J32" s="20">
        <f>E32+F32+H32</f>
        <v>0</v>
      </c>
    </row>
    <row r="33" spans="1:10" ht="13.5" customHeight="1" x14ac:dyDescent="0.2">
      <c r="A33" s="17" t="s">
        <v>35</v>
      </c>
      <c r="B33" s="18">
        <f>J14</f>
        <v>0</v>
      </c>
      <c r="C33" s="18">
        <v>0</v>
      </c>
      <c r="D33" s="18">
        <v>0</v>
      </c>
      <c r="E33" s="18">
        <f>SUM(B33:D33)</f>
        <v>0</v>
      </c>
      <c r="F33" s="18">
        <v>0</v>
      </c>
      <c r="G33" s="19" t="e">
        <f>F33/E33</f>
        <v>#DIV/0!</v>
      </c>
      <c r="H33" s="18">
        <v>0</v>
      </c>
      <c r="I33" s="19">
        <f>IF(E33=0,0,H33/E33)</f>
        <v>0</v>
      </c>
      <c r="J33" s="20">
        <f>E33+F33+H33</f>
        <v>0</v>
      </c>
    </row>
    <row r="34" spans="1:10" ht="13.5" customHeight="1" x14ac:dyDescent="0.2">
      <c r="A34" s="17" t="s">
        <v>37</v>
      </c>
      <c r="B34" s="18">
        <f>J15</f>
        <v>0</v>
      </c>
      <c r="C34" s="18">
        <v>0</v>
      </c>
      <c r="D34" s="18">
        <v>0</v>
      </c>
      <c r="E34" s="18">
        <f>SUM(B34:D34)</f>
        <v>0</v>
      </c>
      <c r="F34" s="18">
        <v>0</v>
      </c>
      <c r="G34" s="19" t="e">
        <f>F34/E34</f>
        <v>#DIV/0!</v>
      </c>
      <c r="H34" s="18">
        <v>0</v>
      </c>
      <c r="I34" s="19">
        <f>IF(E34=0,0,H34/E34)</f>
        <v>0</v>
      </c>
      <c r="J34" s="20">
        <f>E34+F34+H34</f>
        <v>0</v>
      </c>
    </row>
    <row r="35" spans="1:10" ht="13.5" customHeight="1" x14ac:dyDescent="0.2">
      <c r="A35" s="17" t="s">
        <v>42</v>
      </c>
      <c r="B35" s="18">
        <f>J16</f>
        <v>0</v>
      </c>
      <c r="C35" s="18">
        <v>0</v>
      </c>
      <c r="D35" s="18">
        <v>0</v>
      </c>
      <c r="E35" s="18">
        <f>SUM(B35:D35)</f>
        <v>0</v>
      </c>
      <c r="F35" s="18">
        <v>0</v>
      </c>
      <c r="G35" s="19" t="e">
        <f>F35/E35</f>
        <v>#DIV/0!</v>
      </c>
      <c r="H35" s="18">
        <v>0</v>
      </c>
      <c r="I35" s="19">
        <f>IF(E35=0,0,H35/E35)</f>
        <v>0</v>
      </c>
      <c r="J35" s="20">
        <f>E35+F35+H35</f>
        <v>0</v>
      </c>
    </row>
    <row r="36" spans="1:10" ht="13.5" customHeight="1" x14ac:dyDescent="0.2">
      <c r="A36" s="21" t="s">
        <v>43</v>
      </c>
      <c r="B36" s="24">
        <f>SUM(B27:B35)</f>
        <v>0</v>
      </c>
      <c r="C36" s="24">
        <f>SUM(C27:C35)</f>
        <v>0</v>
      </c>
      <c r="D36" s="24">
        <f>SUM(D27:D35)</f>
        <v>0</v>
      </c>
      <c r="E36" s="24">
        <f>SUM(E27:E35)</f>
        <v>0</v>
      </c>
      <c r="F36" s="24">
        <f>SUM(F27:F35)</f>
        <v>0</v>
      </c>
      <c r="G36" s="25" t="e">
        <f>F36/E36</f>
        <v>#DIV/0!</v>
      </c>
      <c r="H36" s="24">
        <f>SUM(H27:H35)</f>
        <v>0</v>
      </c>
      <c r="I36" s="11">
        <v>0</v>
      </c>
      <c r="J36" s="26">
        <f>SUM(J27:J35)</f>
        <v>0</v>
      </c>
    </row>
    <row r="37" spans="1:10" ht="13.5" customHeight="1" x14ac:dyDescent="0.2">
      <c r="A37" s="21" t="s">
        <v>44</v>
      </c>
      <c r="B37" s="18"/>
      <c r="C37" s="18"/>
      <c r="D37" s="18"/>
      <c r="E37" s="18"/>
      <c r="F37" s="18"/>
      <c r="G37" s="19"/>
      <c r="H37" s="18"/>
      <c r="I37" s="18"/>
      <c r="J37" s="20"/>
    </row>
    <row r="38" spans="1:10" ht="13.5" customHeight="1" x14ac:dyDescent="0.2">
      <c r="A38" s="17" t="s">
        <v>45</v>
      </c>
      <c r="B38" s="18">
        <f>J19</f>
        <v>0</v>
      </c>
      <c r="C38" s="18">
        <v>0</v>
      </c>
      <c r="D38" s="18">
        <v>0</v>
      </c>
      <c r="E38" s="18">
        <f>SUM(B38:D38)</f>
        <v>0</v>
      </c>
      <c r="F38" s="18">
        <v>0</v>
      </c>
      <c r="G38" s="19" t="e">
        <f>F38/E38</f>
        <v>#DIV/0!</v>
      </c>
      <c r="H38" s="18">
        <v>0</v>
      </c>
      <c r="I38" s="19">
        <f>IF(E38=0,0,H38/E38)</f>
        <v>0</v>
      </c>
      <c r="J38" s="20">
        <f>E38+F38+H38</f>
        <v>0</v>
      </c>
    </row>
    <row r="39" spans="1:10" ht="13.5" customHeight="1" x14ac:dyDescent="0.2">
      <c r="A39" s="17" t="s">
        <v>46</v>
      </c>
      <c r="B39" s="18">
        <f>J20</f>
        <v>0</v>
      </c>
      <c r="C39" s="18">
        <v>0</v>
      </c>
      <c r="D39" s="18">
        <v>0</v>
      </c>
      <c r="E39" s="18">
        <f>SUM(B39:D39)</f>
        <v>0</v>
      </c>
      <c r="F39" s="18">
        <v>0</v>
      </c>
      <c r="G39" s="19" t="e">
        <f>F39/E39</f>
        <v>#DIV/0!</v>
      </c>
      <c r="H39" s="18">
        <v>0</v>
      </c>
      <c r="I39" s="19">
        <f>IF(E39=0,0,H39/E39)</f>
        <v>0</v>
      </c>
      <c r="J39" s="20">
        <f>E39+F39+H39</f>
        <v>0</v>
      </c>
    </row>
    <row r="40" spans="1:10" ht="13.5" customHeight="1" x14ac:dyDescent="0.2">
      <c r="A40" s="17" t="s">
        <v>47</v>
      </c>
      <c r="B40" s="18">
        <f>J21</f>
        <v>0</v>
      </c>
      <c r="C40" s="18">
        <v>0</v>
      </c>
      <c r="D40" s="18">
        <v>0</v>
      </c>
      <c r="E40" s="18">
        <f>SUM(B40:D40)</f>
        <v>0</v>
      </c>
      <c r="F40" s="18">
        <v>0</v>
      </c>
      <c r="G40" s="19" t="e">
        <f>F40/E40</f>
        <v>#DIV/0!</v>
      </c>
      <c r="H40" s="18">
        <v>0</v>
      </c>
      <c r="I40" s="19">
        <f>IF(E40=0,0,H40/E40)</f>
        <v>0</v>
      </c>
      <c r="J40" s="20">
        <f>E40+F40+H40</f>
        <v>0</v>
      </c>
    </row>
    <row r="41" spans="1:10" ht="13.5" customHeight="1" x14ac:dyDescent="0.2">
      <c r="A41" s="22" t="s">
        <v>43</v>
      </c>
      <c r="B41" s="27">
        <f>SUM(B38:B40)</f>
        <v>0</v>
      </c>
      <c r="C41" s="27">
        <f>SUM(C38:C40)</f>
        <v>0</v>
      </c>
      <c r="D41" s="27">
        <f>SUM(D38:D40)</f>
        <v>0</v>
      </c>
      <c r="E41" s="27">
        <f>SUM(E38:E40)</f>
        <v>0</v>
      </c>
      <c r="F41" s="27">
        <f>SUM(F38:F40)</f>
        <v>0</v>
      </c>
      <c r="G41" s="28" t="e">
        <f>F41/E41</f>
        <v>#DIV/0!</v>
      </c>
      <c r="H41" s="27">
        <f>SUM(H38:H40)</f>
        <v>0</v>
      </c>
      <c r="I41" s="23">
        <v>0</v>
      </c>
      <c r="J41" s="29">
        <f>SUM(J38:J40)</f>
        <v>0</v>
      </c>
    </row>
  </sheetData>
  <mergeCells count="1">
    <mergeCell ref="F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4F091-8E5C-4469-9E64-950A72A38BC9}">
  <dimension ref="A1:J53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4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27</v>
      </c>
      <c r="B7" s="12" t="s">
        <v>18</v>
      </c>
      <c r="C7" s="12" t="s">
        <v>19</v>
      </c>
      <c r="D7" s="12" t="s">
        <v>20</v>
      </c>
      <c r="E7" s="12" t="s">
        <v>21</v>
      </c>
      <c r="F7" s="13" t="s">
        <v>22</v>
      </c>
      <c r="G7" s="13" t="s">
        <v>23</v>
      </c>
      <c r="H7" s="12" t="s">
        <v>24</v>
      </c>
      <c r="I7" s="12" t="s">
        <v>25</v>
      </c>
      <c r="J7" s="15" t="s">
        <v>26</v>
      </c>
    </row>
    <row r="8" spans="1:10" ht="13.5" customHeight="1" x14ac:dyDescent="0.2">
      <c r="A8" s="9" t="s">
        <v>28</v>
      </c>
      <c r="B8" s="11">
        <v>7859.81</v>
      </c>
      <c r="C8" s="11">
        <v>9730.75</v>
      </c>
      <c r="D8" s="11">
        <v>7317.98</v>
      </c>
      <c r="E8" s="11">
        <v>7385.88</v>
      </c>
      <c r="F8" s="11">
        <f>E8- D8</f>
        <v>67.900000000000546</v>
      </c>
      <c r="G8" s="14">
        <f>(E8- D8)/D8</f>
        <v>9.2785167491576288E-3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29</v>
      </c>
      <c r="B9" s="18">
        <v>9944.7000000000007</v>
      </c>
      <c r="C9" s="18">
        <v>8840.6299999999992</v>
      </c>
      <c r="D9" s="18">
        <v>10567.3</v>
      </c>
      <c r="E9" s="18">
        <v>9457.7000000000007</v>
      </c>
      <c r="F9" s="18">
        <f>E9- D9</f>
        <v>-1109.5999999999985</v>
      </c>
      <c r="G9" s="19">
        <f>(E9- D9)/D9</f>
        <v>-0.10500317015699362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30</v>
      </c>
      <c r="B10" s="18">
        <v>11971.7</v>
      </c>
      <c r="C10" s="18">
        <v>45574.43</v>
      </c>
      <c r="D10" s="18">
        <v>15666.59</v>
      </c>
      <c r="E10" s="18">
        <v>35994.46</v>
      </c>
      <c r="F10" s="18">
        <f>E10- D10</f>
        <v>20327.87</v>
      </c>
      <c r="G10" s="19">
        <f>(E10- D10)/D10</f>
        <v>1.2975299666360069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31</v>
      </c>
      <c r="B11" s="18">
        <v>30814</v>
      </c>
      <c r="C11" s="18">
        <v>6816.77</v>
      </c>
      <c r="D11" s="18">
        <v>3508.69</v>
      </c>
      <c r="E11" s="18">
        <v>3984.9</v>
      </c>
      <c r="F11" s="18">
        <f>E11- D11</f>
        <v>476.21000000000004</v>
      </c>
      <c r="G11" s="19">
        <f>(E11- D11)/D11</f>
        <v>0.13572301913249676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32</v>
      </c>
      <c r="B12" s="18">
        <v>4083.76</v>
      </c>
      <c r="C12" s="18">
        <v>1881.43</v>
      </c>
      <c r="D12" s="18">
        <v>7386.6</v>
      </c>
      <c r="E12" s="18">
        <v>2879.67</v>
      </c>
      <c r="F12" s="18">
        <f>E12- D12</f>
        <v>-4506.93</v>
      </c>
      <c r="G12" s="19">
        <f>(E12- D12)/D12</f>
        <v>-0.61014945983266999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33</v>
      </c>
      <c r="B13" s="18">
        <v>1816.87</v>
      </c>
      <c r="C13" s="18">
        <v>976.9</v>
      </c>
      <c r="D13" s="18">
        <v>563.73</v>
      </c>
      <c r="E13" s="18">
        <v>656.11</v>
      </c>
      <c r="F13" s="18">
        <f>E13- D13</f>
        <v>92.38</v>
      </c>
      <c r="G13" s="19">
        <f>(E13- D13)/D13</f>
        <v>0.16387277597431393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34</v>
      </c>
      <c r="B14" s="18">
        <v>48373.89</v>
      </c>
      <c r="C14" s="18">
        <v>54180.95</v>
      </c>
      <c r="D14" s="18">
        <v>57419.43</v>
      </c>
      <c r="E14" s="18">
        <v>67833.27</v>
      </c>
      <c r="F14" s="18">
        <f>E14- D14</f>
        <v>10413.840000000004</v>
      </c>
      <c r="G14" s="19">
        <f>(E14- D14)/D14</f>
        <v>0.18136439180953212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35</v>
      </c>
      <c r="B15" s="18">
        <v>1053.49</v>
      </c>
      <c r="C15" s="18">
        <v>0</v>
      </c>
      <c r="D15" s="18">
        <v>1453.08</v>
      </c>
      <c r="E15" s="18">
        <v>1989.63</v>
      </c>
      <c r="F15" s="18">
        <f>E15- D15</f>
        <v>536.55000000000018</v>
      </c>
      <c r="G15" s="19">
        <f>(E15- D15)/D15</f>
        <v>0.36925014452060467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36</v>
      </c>
      <c r="B16" s="18">
        <v>3480.75</v>
      </c>
      <c r="C16" s="18">
        <v>1964.54</v>
      </c>
      <c r="D16" s="18">
        <v>2663.69</v>
      </c>
      <c r="E16" s="18">
        <v>4451.93</v>
      </c>
      <c r="F16" s="18">
        <f>E16- D16</f>
        <v>1788.2400000000002</v>
      </c>
      <c r="G16" s="19">
        <f>(E16- D16)/D16</f>
        <v>0.67133938258581149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17" t="s">
        <v>37</v>
      </c>
      <c r="B17" s="18">
        <v>13320.44</v>
      </c>
      <c r="C17" s="18">
        <v>5301.03</v>
      </c>
      <c r="D17" s="18">
        <v>4679.45</v>
      </c>
      <c r="E17" s="18">
        <v>11507.99</v>
      </c>
      <c r="F17" s="18">
        <f>E17- D17</f>
        <v>6828.54</v>
      </c>
      <c r="G17" s="19">
        <f>(E17- D17)/D17</f>
        <v>1.4592612379660004</v>
      </c>
      <c r="H17" s="18">
        <v>0</v>
      </c>
      <c r="I17" s="18">
        <v>0</v>
      </c>
      <c r="J17" s="20">
        <f>H17+ I17</f>
        <v>0</v>
      </c>
    </row>
    <row r="18" spans="1:10" ht="13.5" customHeight="1" x14ac:dyDescent="0.2">
      <c r="A18" s="17" t="s">
        <v>38</v>
      </c>
      <c r="B18" s="18">
        <v>391.45</v>
      </c>
      <c r="C18" s="18">
        <v>56.01</v>
      </c>
      <c r="D18" s="18">
        <v>48.59</v>
      </c>
      <c r="E18" s="18">
        <v>147.63</v>
      </c>
      <c r="F18" s="18">
        <f>E18- D18</f>
        <v>99.039999999999992</v>
      </c>
      <c r="G18" s="19">
        <f>(E18- D18)/D18</f>
        <v>2.0382794813747682</v>
      </c>
      <c r="H18" s="18">
        <v>0</v>
      </c>
      <c r="I18" s="18">
        <v>0</v>
      </c>
      <c r="J18" s="20">
        <f>H18+ I18</f>
        <v>0</v>
      </c>
    </row>
    <row r="19" spans="1:10" ht="13.5" customHeight="1" x14ac:dyDescent="0.2">
      <c r="A19" s="17" t="s">
        <v>39</v>
      </c>
      <c r="B19" s="18">
        <v>0</v>
      </c>
      <c r="C19" s="18">
        <v>59.67</v>
      </c>
      <c r="D19" s="18">
        <v>11.99</v>
      </c>
      <c r="E19" s="18">
        <v>9.74</v>
      </c>
      <c r="F19" s="18">
        <f>E19- D19</f>
        <v>-2.25</v>
      </c>
      <c r="G19" s="19">
        <f>(E19- D19)/D19</f>
        <v>-0.18765638031693077</v>
      </c>
      <c r="H19" s="18">
        <v>0</v>
      </c>
      <c r="I19" s="18">
        <v>0</v>
      </c>
      <c r="J19" s="20">
        <f>H19+ I19</f>
        <v>0</v>
      </c>
    </row>
    <row r="20" spans="1:10" ht="13.5" customHeight="1" x14ac:dyDescent="0.2">
      <c r="A20" s="17" t="s">
        <v>40</v>
      </c>
      <c r="B20" s="18">
        <v>1479.53</v>
      </c>
      <c r="C20" s="18">
        <v>1604.7</v>
      </c>
      <c r="D20" s="18">
        <v>1518.82</v>
      </c>
      <c r="E20" s="18">
        <v>2871.69</v>
      </c>
      <c r="F20" s="18">
        <f>E20- D20</f>
        <v>1352.8700000000001</v>
      </c>
      <c r="G20" s="19">
        <f>(E20- D20)/D20</f>
        <v>0.89073754625301227</v>
      </c>
      <c r="H20" s="18">
        <v>0</v>
      </c>
      <c r="I20" s="18">
        <v>0</v>
      </c>
      <c r="J20" s="20">
        <f>H20+ I20</f>
        <v>0</v>
      </c>
    </row>
    <row r="21" spans="1:10" ht="13.5" customHeight="1" x14ac:dyDescent="0.2">
      <c r="A21" s="17" t="s">
        <v>41</v>
      </c>
      <c r="B21" s="18">
        <v>124630.5</v>
      </c>
      <c r="C21" s="18">
        <v>125830.16</v>
      </c>
      <c r="D21" s="18">
        <v>127439.22</v>
      </c>
      <c r="E21" s="18">
        <v>129089.22</v>
      </c>
      <c r="F21" s="18">
        <f>E21- D21</f>
        <v>1650</v>
      </c>
      <c r="G21" s="19">
        <f>(E21- D21)/D21</f>
        <v>1.2947348547801846E-2</v>
      </c>
      <c r="H21" s="18">
        <v>0</v>
      </c>
      <c r="I21" s="18">
        <v>0</v>
      </c>
      <c r="J21" s="20">
        <f>H21+ I21</f>
        <v>0</v>
      </c>
    </row>
    <row r="22" spans="1:10" ht="13.5" customHeight="1" x14ac:dyDescent="0.2">
      <c r="A22" s="17" t="s">
        <v>42</v>
      </c>
      <c r="B22" s="18">
        <v>5906.24</v>
      </c>
      <c r="C22" s="18">
        <v>7281.14</v>
      </c>
      <c r="D22" s="18">
        <v>7203</v>
      </c>
      <c r="E22" s="18">
        <v>6810</v>
      </c>
      <c r="F22" s="18">
        <f>E22- D22</f>
        <v>-393</v>
      </c>
      <c r="G22" s="19">
        <f>(E22- D22)/D22</f>
        <v>-5.4560599750104126E-2</v>
      </c>
      <c r="H22" s="18">
        <v>0</v>
      </c>
      <c r="I22" s="18">
        <v>0</v>
      </c>
      <c r="J22" s="20">
        <f>H22+ I22</f>
        <v>0</v>
      </c>
    </row>
    <row r="23" spans="1:10" ht="13.5" customHeight="1" x14ac:dyDescent="0.2">
      <c r="A23" s="21" t="s">
        <v>43</v>
      </c>
      <c r="B23" s="24">
        <f>SUM(B8:B22)</f>
        <v>265127.13</v>
      </c>
      <c r="C23" s="24">
        <f>SUM(C8:C22)</f>
        <v>270099.11000000004</v>
      </c>
      <c r="D23" s="24">
        <f>SUM(D8:D22)</f>
        <v>247448.16000000003</v>
      </c>
      <c r="E23" s="24">
        <f>SUM(E8:E22)</f>
        <v>285069.82</v>
      </c>
      <c r="F23" s="24">
        <f>SUM(F8:F22)</f>
        <v>37621.660000000011</v>
      </c>
      <c r="G23" s="25">
        <f>(E23- D23)/D23</f>
        <v>0.15203855223655721</v>
      </c>
      <c r="H23" s="24">
        <f>SUM(H8:H22)</f>
        <v>0</v>
      </c>
      <c r="I23" s="11">
        <v>0</v>
      </c>
      <c r="J23" s="26">
        <f>SUM(J8:J22)</f>
        <v>0</v>
      </c>
    </row>
    <row r="24" spans="1:10" ht="16.5" customHeight="1" x14ac:dyDescent="0.2">
      <c r="A24" s="21" t="s">
        <v>44</v>
      </c>
      <c r="B24" s="18"/>
      <c r="C24" s="18"/>
      <c r="D24" s="18"/>
      <c r="E24" s="18"/>
      <c r="F24" s="18"/>
      <c r="G24" s="19"/>
      <c r="H24" s="18"/>
      <c r="I24" s="18"/>
      <c r="J24" s="20"/>
    </row>
    <row r="25" spans="1:10" ht="13.5" customHeight="1" x14ac:dyDescent="0.2">
      <c r="A25" s="17" t="s">
        <v>45</v>
      </c>
      <c r="B25" s="18">
        <v>265127.13</v>
      </c>
      <c r="C25" s="18">
        <v>270099.11</v>
      </c>
      <c r="D25" s="18">
        <v>247448.16</v>
      </c>
      <c r="E25" s="18">
        <v>285069.82</v>
      </c>
      <c r="F25" s="18">
        <f>E25- D25</f>
        <v>37621.660000000003</v>
      </c>
      <c r="G25" s="19">
        <f>(E25- D25)/D25</f>
        <v>0.15203855223655735</v>
      </c>
      <c r="H25" s="18">
        <v>0</v>
      </c>
      <c r="I25" s="18">
        <v>0</v>
      </c>
      <c r="J25" s="20">
        <f>H25+ I25</f>
        <v>0</v>
      </c>
    </row>
    <row r="26" spans="1:10" ht="13.5" customHeight="1" x14ac:dyDescent="0.2">
      <c r="A26" s="17" t="s">
        <v>46</v>
      </c>
      <c r="B26" s="18">
        <v>0</v>
      </c>
      <c r="C26" s="18">
        <v>0</v>
      </c>
      <c r="D26" s="18">
        <v>0</v>
      </c>
      <c r="E26" s="18">
        <v>0</v>
      </c>
      <c r="F26" s="18">
        <f>E26- D26</f>
        <v>0</v>
      </c>
      <c r="G26" s="19" t="e">
        <f>(E26- D26)/D26</f>
        <v>#DIV/0!</v>
      </c>
      <c r="H26" s="18">
        <v>0</v>
      </c>
      <c r="I26" s="18">
        <v>0</v>
      </c>
      <c r="J26" s="20">
        <f>H26+ I26</f>
        <v>0</v>
      </c>
    </row>
    <row r="27" spans="1:10" ht="13.5" customHeight="1" x14ac:dyDescent="0.2">
      <c r="A27" s="17" t="s">
        <v>47</v>
      </c>
      <c r="B27" s="18">
        <v>0</v>
      </c>
      <c r="C27" s="18">
        <v>0</v>
      </c>
      <c r="D27" s="18">
        <v>0</v>
      </c>
      <c r="E27" s="18">
        <v>0</v>
      </c>
      <c r="F27" s="18">
        <f>E27- D27</f>
        <v>0</v>
      </c>
      <c r="G27" s="19" t="e">
        <f>(E27- D27)/D27</f>
        <v>#DIV/0!</v>
      </c>
      <c r="H27" s="18">
        <v>0</v>
      </c>
      <c r="I27" s="18">
        <v>0</v>
      </c>
      <c r="J27" s="20">
        <f>H27+ I27</f>
        <v>0</v>
      </c>
    </row>
    <row r="28" spans="1:10" ht="13.5" customHeight="1" x14ac:dyDescent="0.2">
      <c r="A28" s="22" t="s">
        <v>43</v>
      </c>
      <c r="B28" s="27">
        <f>SUM(B25:B27)</f>
        <v>265127.13</v>
      </c>
      <c r="C28" s="27">
        <f>SUM(C25:C27)</f>
        <v>270099.11</v>
      </c>
      <c r="D28" s="27">
        <f>SUM(D25:D27)</f>
        <v>247448.16</v>
      </c>
      <c r="E28" s="27">
        <f>SUM(E25:E27)</f>
        <v>285069.82</v>
      </c>
      <c r="F28" s="27">
        <f>SUM(F25:F27)</f>
        <v>37621.660000000003</v>
      </c>
      <c r="G28" s="28">
        <f>(E28- D28)/D28</f>
        <v>0.15203855223655735</v>
      </c>
      <c r="H28" s="27">
        <f>SUM(H25:H27)</f>
        <v>0</v>
      </c>
      <c r="I28" s="23">
        <v>0</v>
      </c>
      <c r="J28" s="29">
        <f>SUM(J25:J27)</f>
        <v>0</v>
      </c>
    </row>
    <row r="31" spans="1:10" ht="13.5" customHeight="1" x14ac:dyDescent="0.2">
      <c r="A31" s="3" t="s">
        <v>48</v>
      </c>
      <c r="B31" s="3" t="s">
        <v>49</v>
      </c>
      <c r="C31" s="3" t="s">
        <v>50</v>
      </c>
      <c r="D31" s="3" t="s">
        <v>51</v>
      </c>
      <c r="E31" s="3" t="s">
        <v>52</v>
      </c>
      <c r="F31" s="3" t="s">
        <v>53</v>
      </c>
      <c r="G31" s="3" t="s">
        <v>54</v>
      </c>
      <c r="H31" s="3" t="s">
        <v>55</v>
      </c>
      <c r="I31" s="3" t="s">
        <v>56</v>
      </c>
      <c r="J31" s="3" t="s">
        <v>57</v>
      </c>
    </row>
    <row r="32" spans="1:10" ht="36.950000000000003" customHeight="1" x14ac:dyDescent="0.2">
      <c r="A32" s="6" t="s">
        <v>58</v>
      </c>
      <c r="B32" s="7" t="s">
        <v>59</v>
      </c>
      <c r="C32" s="7" t="s">
        <v>60</v>
      </c>
      <c r="D32" s="7" t="s">
        <v>61</v>
      </c>
      <c r="E32" s="7" t="s">
        <v>62</v>
      </c>
      <c r="F32" s="7" t="s">
        <v>63</v>
      </c>
      <c r="G32" s="7" t="s">
        <v>64</v>
      </c>
      <c r="H32" s="7" t="s">
        <v>65</v>
      </c>
      <c r="I32" s="7" t="s">
        <v>64</v>
      </c>
      <c r="J32" s="8" t="s">
        <v>66</v>
      </c>
    </row>
    <row r="33" spans="1:10" ht="13.5" customHeight="1" x14ac:dyDescent="0.2">
      <c r="A33" s="9" t="s">
        <v>28</v>
      </c>
      <c r="B33" s="11">
        <f>J8</f>
        <v>0</v>
      </c>
      <c r="C33" s="11">
        <v>0</v>
      </c>
      <c r="D33" s="11">
        <v>0</v>
      </c>
      <c r="E33" s="11">
        <f>SUM(B33:D33)</f>
        <v>0</v>
      </c>
      <c r="F33" s="11">
        <v>0</v>
      </c>
      <c r="G33" s="14" t="e">
        <f>F33/E33</f>
        <v>#DIV/0!</v>
      </c>
      <c r="H33" s="11">
        <v>0</v>
      </c>
      <c r="I33" s="14">
        <f>IF(E33=0,0,H33/E33)</f>
        <v>0</v>
      </c>
      <c r="J33" s="16">
        <f>E33+F33+H33</f>
        <v>0</v>
      </c>
    </row>
    <row r="34" spans="1:10" ht="13.5" customHeight="1" x14ac:dyDescent="0.2">
      <c r="A34" s="17" t="s">
        <v>29</v>
      </c>
      <c r="B34" s="18">
        <f>J9</f>
        <v>0</v>
      </c>
      <c r="C34" s="18">
        <v>0</v>
      </c>
      <c r="D34" s="18">
        <v>0</v>
      </c>
      <c r="E34" s="18">
        <f>SUM(B34:D34)</f>
        <v>0</v>
      </c>
      <c r="F34" s="18">
        <v>0</v>
      </c>
      <c r="G34" s="19" t="e">
        <f>F34/E34</f>
        <v>#DIV/0!</v>
      </c>
      <c r="H34" s="18">
        <v>0</v>
      </c>
      <c r="I34" s="19">
        <f>IF(E34=0,0,H34/E34)</f>
        <v>0</v>
      </c>
      <c r="J34" s="20">
        <f>E34+F34+H34</f>
        <v>0</v>
      </c>
    </row>
    <row r="35" spans="1:10" ht="13.5" customHeight="1" x14ac:dyDescent="0.2">
      <c r="A35" s="17" t="s">
        <v>30</v>
      </c>
      <c r="B35" s="18">
        <f>J10</f>
        <v>0</v>
      </c>
      <c r="C35" s="18">
        <v>0</v>
      </c>
      <c r="D35" s="18">
        <v>0</v>
      </c>
      <c r="E35" s="18">
        <f>SUM(B35:D35)</f>
        <v>0</v>
      </c>
      <c r="F35" s="18">
        <v>0</v>
      </c>
      <c r="G35" s="19" t="e">
        <f>F35/E35</f>
        <v>#DIV/0!</v>
      </c>
      <c r="H35" s="18">
        <v>0</v>
      </c>
      <c r="I35" s="19">
        <f>IF(E35=0,0,H35/E35)</f>
        <v>0</v>
      </c>
      <c r="J35" s="20">
        <f>E35+F35+H35</f>
        <v>0</v>
      </c>
    </row>
    <row r="36" spans="1:10" ht="13.5" customHeight="1" x14ac:dyDescent="0.2">
      <c r="A36" s="17" t="s">
        <v>31</v>
      </c>
      <c r="B36" s="18">
        <f>J11</f>
        <v>0</v>
      </c>
      <c r="C36" s="18">
        <v>0</v>
      </c>
      <c r="D36" s="18">
        <v>0</v>
      </c>
      <c r="E36" s="18">
        <f>SUM(B36:D36)</f>
        <v>0</v>
      </c>
      <c r="F36" s="18">
        <v>0</v>
      </c>
      <c r="G36" s="19" t="e">
        <f>F36/E36</f>
        <v>#DIV/0!</v>
      </c>
      <c r="H36" s="18">
        <v>0</v>
      </c>
      <c r="I36" s="19">
        <f>IF(E36=0,0,H36/E36)</f>
        <v>0</v>
      </c>
      <c r="J36" s="20">
        <f>E36+F36+H36</f>
        <v>0</v>
      </c>
    </row>
    <row r="37" spans="1:10" ht="13.5" customHeight="1" x14ac:dyDescent="0.2">
      <c r="A37" s="17" t="s">
        <v>32</v>
      </c>
      <c r="B37" s="18">
        <f>J12</f>
        <v>0</v>
      </c>
      <c r="C37" s="18">
        <v>0</v>
      </c>
      <c r="D37" s="18">
        <v>0</v>
      </c>
      <c r="E37" s="18">
        <f>SUM(B37:D37)</f>
        <v>0</v>
      </c>
      <c r="F37" s="18">
        <v>0</v>
      </c>
      <c r="G37" s="19" t="e">
        <f>F37/E37</f>
        <v>#DIV/0!</v>
      </c>
      <c r="H37" s="18">
        <v>0</v>
      </c>
      <c r="I37" s="19">
        <f>IF(E37=0,0,H37/E37)</f>
        <v>0</v>
      </c>
      <c r="J37" s="20">
        <f>E37+F37+H37</f>
        <v>0</v>
      </c>
    </row>
    <row r="38" spans="1:10" ht="13.5" customHeight="1" x14ac:dyDescent="0.2">
      <c r="A38" s="17" t="s">
        <v>33</v>
      </c>
      <c r="B38" s="18">
        <f>J13</f>
        <v>0</v>
      </c>
      <c r="C38" s="18">
        <v>0</v>
      </c>
      <c r="D38" s="18">
        <v>0</v>
      </c>
      <c r="E38" s="18">
        <f>SUM(B38:D38)</f>
        <v>0</v>
      </c>
      <c r="F38" s="18">
        <v>0</v>
      </c>
      <c r="G38" s="19" t="e">
        <f>F38/E38</f>
        <v>#DIV/0!</v>
      </c>
      <c r="H38" s="18">
        <v>0</v>
      </c>
      <c r="I38" s="19">
        <f>IF(E38=0,0,H38/E38)</f>
        <v>0</v>
      </c>
      <c r="J38" s="20">
        <f>E38+F38+H38</f>
        <v>0</v>
      </c>
    </row>
    <row r="39" spans="1:10" ht="13.5" customHeight="1" x14ac:dyDescent="0.2">
      <c r="A39" s="17" t="s">
        <v>34</v>
      </c>
      <c r="B39" s="18">
        <f>J14</f>
        <v>0</v>
      </c>
      <c r="C39" s="18">
        <v>0</v>
      </c>
      <c r="D39" s="18">
        <v>0</v>
      </c>
      <c r="E39" s="18">
        <f>SUM(B39:D39)</f>
        <v>0</v>
      </c>
      <c r="F39" s="18">
        <v>0</v>
      </c>
      <c r="G39" s="19" t="e">
        <f>F39/E39</f>
        <v>#DIV/0!</v>
      </c>
      <c r="H39" s="18">
        <v>0</v>
      </c>
      <c r="I39" s="19">
        <f>IF(E39=0,0,H39/E39)</f>
        <v>0</v>
      </c>
      <c r="J39" s="20">
        <f>E39+F39+H39</f>
        <v>0</v>
      </c>
    </row>
    <row r="40" spans="1:10" ht="13.5" customHeight="1" x14ac:dyDescent="0.2">
      <c r="A40" s="17" t="s">
        <v>35</v>
      </c>
      <c r="B40" s="18">
        <f>J15</f>
        <v>0</v>
      </c>
      <c r="C40" s="18">
        <v>0</v>
      </c>
      <c r="D40" s="18">
        <v>0</v>
      </c>
      <c r="E40" s="18">
        <f>SUM(B40:D40)</f>
        <v>0</v>
      </c>
      <c r="F40" s="18">
        <v>0</v>
      </c>
      <c r="G40" s="19" t="e">
        <f>F40/E40</f>
        <v>#DIV/0!</v>
      </c>
      <c r="H40" s="18">
        <v>0</v>
      </c>
      <c r="I40" s="19">
        <f>IF(E40=0,0,H40/E40)</f>
        <v>0</v>
      </c>
      <c r="J40" s="20">
        <f>E40+F40+H40</f>
        <v>0</v>
      </c>
    </row>
    <row r="41" spans="1:10" ht="13.5" customHeight="1" x14ac:dyDescent="0.2">
      <c r="A41" s="17" t="s">
        <v>36</v>
      </c>
      <c r="B41" s="18">
        <f>J16</f>
        <v>0</v>
      </c>
      <c r="C41" s="18">
        <v>0</v>
      </c>
      <c r="D41" s="18">
        <v>0</v>
      </c>
      <c r="E41" s="18">
        <f>SUM(B41:D41)</f>
        <v>0</v>
      </c>
      <c r="F41" s="18">
        <v>0</v>
      </c>
      <c r="G41" s="19" t="e">
        <f>F41/E41</f>
        <v>#DIV/0!</v>
      </c>
      <c r="H41" s="18">
        <v>0</v>
      </c>
      <c r="I41" s="19">
        <f>IF(E41=0,0,H41/E41)</f>
        <v>0</v>
      </c>
      <c r="J41" s="20">
        <f>E41+F41+H41</f>
        <v>0</v>
      </c>
    </row>
    <row r="42" spans="1:10" ht="13.5" customHeight="1" x14ac:dyDescent="0.2">
      <c r="A42" s="17" t="s">
        <v>37</v>
      </c>
      <c r="B42" s="18">
        <f>J17</f>
        <v>0</v>
      </c>
      <c r="C42" s="18">
        <v>0</v>
      </c>
      <c r="D42" s="18">
        <v>0</v>
      </c>
      <c r="E42" s="18">
        <f>SUM(B42:D42)</f>
        <v>0</v>
      </c>
      <c r="F42" s="18">
        <v>0</v>
      </c>
      <c r="G42" s="19" t="e">
        <f>F42/E42</f>
        <v>#DIV/0!</v>
      </c>
      <c r="H42" s="18">
        <v>0</v>
      </c>
      <c r="I42" s="19">
        <f>IF(E42=0,0,H42/E42)</f>
        <v>0</v>
      </c>
      <c r="J42" s="20">
        <f>E42+F42+H42</f>
        <v>0</v>
      </c>
    </row>
    <row r="43" spans="1:10" ht="13.5" customHeight="1" x14ac:dyDescent="0.2">
      <c r="A43" s="17" t="s">
        <v>38</v>
      </c>
      <c r="B43" s="18">
        <f>J18</f>
        <v>0</v>
      </c>
      <c r="C43" s="18">
        <v>0</v>
      </c>
      <c r="D43" s="18">
        <v>0</v>
      </c>
      <c r="E43" s="18">
        <f>SUM(B43:D43)</f>
        <v>0</v>
      </c>
      <c r="F43" s="18">
        <v>0</v>
      </c>
      <c r="G43" s="19" t="e">
        <f>F43/E43</f>
        <v>#DIV/0!</v>
      </c>
      <c r="H43" s="18">
        <v>0</v>
      </c>
      <c r="I43" s="19">
        <f>IF(E43=0,0,H43/E43)</f>
        <v>0</v>
      </c>
      <c r="J43" s="20">
        <f>E43+F43+H43</f>
        <v>0</v>
      </c>
    </row>
    <row r="44" spans="1:10" ht="13.5" customHeight="1" x14ac:dyDescent="0.2">
      <c r="A44" s="17" t="s">
        <v>39</v>
      </c>
      <c r="B44" s="18">
        <f>J19</f>
        <v>0</v>
      </c>
      <c r="C44" s="18">
        <v>0</v>
      </c>
      <c r="D44" s="18">
        <v>0</v>
      </c>
      <c r="E44" s="18">
        <f>SUM(B44:D44)</f>
        <v>0</v>
      </c>
      <c r="F44" s="18">
        <v>0</v>
      </c>
      <c r="G44" s="19" t="e">
        <f>F44/E44</f>
        <v>#DIV/0!</v>
      </c>
      <c r="H44" s="18">
        <v>0</v>
      </c>
      <c r="I44" s="19">
        <f>IF(E44=0,0,H44/E44)</f>
        <v>0</v>
      </c>
      <c r="J44" s="20">
        <f>E44+F44+H44</f>
        <v>0</v>
      </c>
    </row>
    <row r="45" spans="1:10" ht="13.5" customHeight="1" x14ac:dyDescent="0.2">
      <c r="A45" s="17" t="s">
        <v>40</v>
      </c>
      <c r="B45" s="18">
        <f>J20</f>
        <v>0</v>
      </c>
      <c r="C45" s="18">
        <v>0</v>
      </c>
      <c r="D45" s="18">
        <v>0</v>
      </c>
      <c r="E45" s="18">
        <f>SUM(B45:D45)</f>
        <v>0</v>
      </c>
      <c r="F45" s="18">
        <v>0</v>
      </c>
      <c r="G45" s="19" t="e">
        <f>F45/E45</f>
        <v>#DIV/0!</v>
      </c>
      <c r="H45" s="18">
        <v>0</v>
      </c>
      <c r="I45" s="19">
        <f>IF(E45=0,0,H45/E45)</f>
        <v>0</v>
      </c>
      <c r="J45" s="20">
        <f>E45+F45+H45</f>
        <v>0</v>
      </c>
    </row>
    <row r="46" spans="1:10" ht="13.5" customHeight="1" x14ac:dyDescent="0.2">
      <c r="A46" s="17" t="s">
        <v>41</v>
      </c>
      <c r="B46" s="18">
        <f>J21</f>
        <v>0</v>
      </c>
      <c r="C46" s="18">
        <v>0</v>
      </c>
      <c r="D46" s="18">
        <v>0</v>
      </c>
      <c r="E46" s="18">
        <f>SUM(B46:D46)</f>
        <v>0</v>
      </c>
      <c r="F46" s="18">
        <v>0</v>
      </c>
      <c r="G46" s="19" t="e">
        <f>F46/E46</f>
        <v>#DIV/0!</v>
      </c>
      <c r="H46" s="18">
        <v>0</v>
      </c>
      <c r="I46" s="19">
        <f>IF(E46=0,0,H46/E46)</f>
        <v>0</v>
      </c>
      <c r="J46" s="20">
        <f>E46+F46+H46</f>
        <v>0</v>
      </c>
    </row>
    <row r="47" spans="1:10" ht="13.5" customHeight="1" x14ac:dyDescent="0.2">
      <c r="A47" s="17" t="s">
        <v>42</v>
      </c>
      <c r="B47" s="18">
        <f>J22</f>
        <v>0</v>
      </c>
      <c r="C47" s="18">
        <v>0</v>
      </c>
      <c r="D47" s="18">
        <v>0</v>
      </c>
      <c r="E47" s="18">
        <f>SUM(B47:D47)</f>
        <v>0</v>
      </c>
      <c r="F47" s="18">
        <v>0</v>
      </c>
      <c r="G47" s="19" t="e">
        <f>F47/E47</f>
        <v>#DIV/0!</v>
      </c>
      <c r="H47" s="18">
        <v>0</v>
      </c>
      <c r="I47" s="19">
        <f>IF(E47=0,0,H47/E47)</f>
        <v>0</v>
      </c>
      <c r="J47" s="20">
        <f>E47+F47+H47</f>
        <v>0</v>
      </c>
    </row>
    <row r="48" spans="1:10" ht="13.5" customHeight="1" x14ac:dyDescent="0.2">
      <c r="A48" s="21" t="s">
        <v>43</v>
      </c>
      <c r="B48" s="24">
        <f>SUM(B33:B47)</f>
        <v>0</v>
      </c>
      <c r="C48" s="24">
        <f>SUM(C33:C47)</f>
        <v>0</v>
      </c>
      <c r="D48" s="24">
        <f>SUM(D33:D47)</f>
        <v>0</v>
      </c>
      <c r="E48" s="24">
        <f>SUM(E33:E47)</f>
        <v>0</v>
      </c>
      <c r="F48" s="24">
        <f>SUM(F33:F47)</f>
        <v>0</v>
      </c>
      <c r="G48" s="25" t="e">
        <f>F48/E48</f>
        <v>#DIV/0!</v>
      </c>
      <c r="H48" s="24">
        <f>SUM(H33:H47)</f>
        <v>0</v>
      </c>
      <c r="I48" s="11">
        <v>0</v>
      </c>
      <c r="J48" s="26">
        <f>SUM(J33:J47)</f>
        <v>0</v>
      </c>
    </row>
    <row r="49" spans="1:10" ht="13.5" customHeight="1" x14ac:dyDescent="0.2">
      <c r="A49" s="21" t="s">
        <v>44</v>
      </c>
      <c r="B49" s="18"/>
      <c r="C49" s="18"/>
      <c r="D49" s="18"/>
      <c r="E49" s="18"/>
      <c r="F49" s="18"/>
      <c r="G49" s="19"/>
      <c r="H49" s="18"/>
      <c r="I49" s="18"/>
      <c r="J49" s="20"/>
    </row>
    <row r="50" spans="1:10" ht="13.5" customHeight="1" x14ac:dyDescent="0.2">
      <c r="A50" s="17" t="s">
        <v>45</v>
      </c>
      <c r="B50" s="18">
        <f>J25</f>
        <v>0</v>
      </c>
      <c r="C50" s="18">
        <v>0</v>
      </c>
      <c r="D50" s="18">
        <v>0</v>
      </c>
      <c r="E50" s="18">
        <f>SUM(B50:D50)</f>
        <v>0</v>
      </c>
      <c r="F50" s="18">
        <v>0</v>
      </c>
      <c r="G50" s="19" t="e">
        <f>F50/E50</f>
        <v>#DIV/0!</v>
      </c>
      <c r="H50" s="18">
        <v>0</v>
      </c>
      <c r="I50" s="19">
        <f>IF(E50=0,0,H50/E50)</f>
        <v>0</v>
      </c>
      <c r="J50" s="20">
        <f>E50+F50+H50</f>
        <v>0</v>
      </c>
    </row>
    <row r="51" spans="1:10" ht="13.5" customHeight="1" x14ac:dyDescent="0.2">
      <c r="A51" s="17" t="s">
        <v>46</v>
      </c>
      <c r="B51" s="18">
        <f>J26</f>
        <v>0</v>
      </c>
      <c r="C51" s="18">
        <v>0</v>
      </c>
      <c r="D51" s="18">
        <v>0</v>
      </c>
      <c r="E51" s="18">
        <f>SUM(B51:D51)</f>
        <v>0</v>
      </c>
      <c r="F51" s="18">
        <v>0</v>
      </c>
      <c r="G51" s="19" t="e">
        <f>F51/E51</f>
        <v>#DIV/0!</v>
      </c>
      <c r="H51" s="18">
        <v>0</v>
      </c>
      <c r="I51" s="19">
        <f>IF(E51=0,0,H51/E51)</f>
        <v>0</v>
      </c>
      <c r="J51" s="20">
        <f>E51+F51+H51</f>
        <v>0</v>
      </c>
    </row>
    <row r="52" spans="1:10" ht="13.5" customHeight="1" x14ac:dyDescent="0.2">
      <c r="A52" s="17" t="s">
        <v>47</v>
      </c>
      <c r="B52" s="18">
        <f>J27</f>
        <v>0</v>
      </c>
      <c r="C52" s="18">
        <v>0</v>
      </c>
      <c r="D52" s="18">
        <v>0</v>
      </c>
      <c r="E52" s="18">
        <f>SUM(B52:D52)</f>
        <v>0</v>
      </c>
      <c r="F52" s="18">
        <v>0</v>
      </c>
      <c r="G52" s="19" t="e">
        <f>F52/E52</f>
        <v>#DIV/0!</v>
      </c>
      <c r="H52" s="18">
        <v>0</v>
      </c>
      <c r="I52" s="19">
        <f>IF(E52=0,0,H52/E52)</f>
        <v>0</v>
      </c>
      <c r="J52" s="20">
        <f>E52+F52+H52</f>
        <v>0</v>
      </c>
    </row>
    <row r="53" spans="1:10" ht="13.5" customHeight="1" x14ac:dyDescent="0.2">
      <c r="A53" s="22" t="s">
        <v>43</v>
      </c>
      <c r="B53" s="27">
        <f>SUM(B50:B52)</f>
        <v>0</v>
      </c>
      <c r="C53" s="27">
        <f>SUM(C50:C52)</f>
        <v>0</v>
      </c>
      <c r="D53" s="27">
        <f>SUM(D50:D52)</f>
        <v>0</v>
      </c>
      <c r="E53" s="27">
        <f>SUM(E50:E52)</f>
        <v>0</v>
      </c>
      <c r="F53" s="27">
        <f>SUM(F50:F52)</f>
        <v>0</v>
      </c>
      <c r="G53" s="28" t="e">
        <f>F53/E53</f>
        <v>#DIV/0!</v>
      </c>
      <c r="H53" s="27">
        <f>SUM(H50:H52)</f>
        <v>0</v>
      </c>
      <c r="I53" s="23">
        <v>0</v>
      </c>
      <c r="J53" s="29">
        <f>SUM(J50:J52)</f>
        <v>0</v>
      </c>
    </row>
  </sheetData>
  <mergeCells count="1">
    <mergeCell ref="F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Capital and Conflict Repres(OE)</vt:lpstr>
      <vt:lpstr>State Appellate Public Defe(OE)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Winslow</dc:creator>
  <cp:lastModifiedBy>Shane Winslow</cp:lastModifiedBy>
  <dcterms:created xsi:type="dcterms:W3CDTF">2023-08-10T20:48:06Z</dcterms:created>
  <dcterms:modified xsi:type="dcterms:W3CDTF">2023-08-10T20:48:36Z</dcterms:modified>
</cp:coreProperties>
</file>