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90806B54-2D22-4648-85C0-AC016F91661F}" xr6:coauthVersionLast="47" xr6:coauthVersionMax="47" xr10:uidLastSave="{00000000-0000-0000-0000-000000000000}"/>
  <bookViews>
    <workbookView xWindow="1950" yWindow="1950" windowWidth="21600" windowHeight="11385" xr2:uid="{4542EA1A-0E52-4F71-A529-D99CDC55E55C}"/>
  </bookViews>
  <sheets>
    <sheet name="EDJK TechHelp(OE)" sheetId="7" r:id="rId1"/>
    <sheet name="EDJI Small Bus. Development(OE)" sheetId="5" r:id="rId2"/>
    <sheet name="Boise State University(OE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7" l="1"/>
  <c r="G24" i="7"/>
  <c r="J28" i="7"/>
  <c r="J29" i="7" s="1"/>
  <c r="I28" i="7"/>
  <c r="G28" i="7"/>
  <c r="E28" i="7"/>
  <c r="B28" i="7"/>
  <c r="J27" i="7"/>
  <c r="I27" i="7"/>
  <c r="G27" i="7"/>
  <c r="E27" i="7"/>
  <c r="B27" i="7"/>
  <c r="J26" i="7"/>
  <c r="I26" i="7"/>
  <c r="G26" i="7"/>
  <c r="E26" i="7"/>
  <c r="B26" i="7"/>
  <c r="J23" i="7"/>
  <c r="I23" i="7"/>
  <c r="G23" i="7"/>
  <c r="E23" i="7"/>
  <c r="E24" i="7" s="1"/>
  <c r="B23" i="7"/>
  <c r="J22" i="7"/>
  <c r="I22" i="7"/>
  <c r="G22" i="7"/>
  <c r="E22" i="7"/>
  <c r="B22" i="7"/>
  <c r="J21" i="7"/>
  <c r="I21" i="7"/>
  <c r="G21" i="7"/>
  <c r="E21" i="7"/>
  <c r="B21" i="7"/>
  <c r="H29" i="7"/>
  <c r="D29" i="7"/>
  <c r="C29" i="7"/>
  <c r="B29" i="7"/>
  <c r="F29" i="7"/>
  <c r="H24" i="7"/>
  <c r="D24" i="7"/>
  <c r="C24" i="7"/>
  <c r="F24" i="7"/>
  <c r="J16" i="7"/>
  <c r="H16" i="7"/>
  <c r="E16" i="7"/>
  <c r="G16" i="7" s="1"/>
  <c r="D16" i="7"/>
  <c r="C16" i="7"/>
  <c r="B16" i="7"/>
  <c r="J11" i="7"/>
  <c r="H11" i="7"/>
  <c r="F11" i="7"/>
  <c r="E11" i="7"/>
  <c r="G11" i="7" s="1"/>
  <c r="D11" i="7"/>
  <c r="C11" i="7"/>
  <c r="B11" i="7"/>
  <c r="J15" i="7"/>
  <c r="G15" i="7"/>
  <c r="F15" i="7"/>
  <c r="J14" i="7"/>
  <c r="G14" i="7"/>
  <c r="F14" i="7"/>
  <c r="J13" i="7"/>
  <c r="G13" i="7"/>
  <c r="F13" i="7"/>
  <c r="F16" i="7" s="1"/>
  <c r="J10" i="7"/>
  <c r="G10" i="7"/>
  <c r="F10" i="7"/>
  <c r="J9" i="7"/>
  <c r="G9" i="7"/>
  <c r="F9" i="7"/>
  <c r="J8" i="7"/>
  <c r="G8" i="7"/>
  <c r="F8" i="7"/>
  <c r="G41" i="5"/>
  <c r="G36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5" i="5"/>
  <c r="I35" i="5"/>
  <c r="G35" i="5"/>
  <c r="E35" i="5"/>
  <c r="B35" i="5"/>
  <c r="J34" i="5"/>
  <c r="I34" i="5"/>
  <c r="G34" i="5"/>
  <c r="E34" i="5"/>
  <c r="E36" i="5" s="1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J30" i="5"/>
  <c r="I30" i="5"/>
  <c r="G30" i="5"/>
  <c r="E30" i="5"/>
  <c r="B30" i="5"/>
  <c r="J29" i="5"/>
  <c r="I29" i="5"/>
  <c r="G29" i="5"/>
  <c r="E29" i="5"/>
  <c r="B29" i="5"/>
  <c r="J28" i="5"/>
  <c r="I28" i="5"/>
  <c r="G28" i="5"/>
  <c r="E28" i="5"/>
  <c r="B28" i="5"/>
  <c r="J27" i="5"/>
  <c r="I27" i="5"/>
  <c r="G27" i="5"/>
  <c r="E27" i="5"/>
  <c r="B27" i="5"/>
  <c r="B36" i="5" s="1"/>
  <c r="H41" i="5"/>
  <c r="F41" i="5"/>
  <c r="E41" i="5"/>
  <c r="D41" i="5"/>
  <c r="C41" i="5"/>
  <c r="B41" i="5"/>
  <c r="H36" i="5"/>
  <c r="D36" i="5"/>
  <c r="C36" i="5"/>
  <c r="J36" i="5"/>
  <c r="F36" i="5"/>
  <c r="J22" i="5"/>
  <c r="H22" i="5"/>
  <c r="F22" i="5"/>
  <c r="E22" i="5"/>
  <c r="G22" i="5" s="1"/>
  <c r="D22" i="5"/>
  <c r="C22" i="5"/>
  <c r="B22" i="5"/>
  <c r="J17" i="5"/>
  <c r="H17" i="5"/>
  <c r="E17" i="5"/>
  <c r="G17" i="5" s="1"/>
  <c r="D17" i="5"/>
  <c r="C17" i="5"/>
  <c r="B17" i="5"/>
  <c r="J21" i="5"/>
  <c r="G21" i="5"/>
  <c r="F21" i="5"/>
  <c r="J20" i="5"/>
  <c r="G20" i="5"/>
  <c r="F20" i="5"/>
  <c r="J19" i="5"/>
  <c r="G19" i="5"/>
  <c r="F19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61" i="3"/>
  <c r="G56" i="3"/>
  <c r="J60" i="3"/>
  <c r="I60" i="3"/>
  <c r="G60" i="3"/>
  <c r="E60" i="3"/>
  <c r="B60" i="3"/>
  <c r="J59" i="3"/>
  <c r="I59" i="3"/>
  <c r="G59" i="3"/>
  <c r="E59" i="3"/>
  <c r="B59" i="3"/>
  <c r="J58" i="3"/>
  <c r="I58" i="3"/>
  <c r="G58" i="3"/>
  <c r="E58" i="3"/>
  <c r="E61" i="3" s="1"/>
  <c r="B58" i="3"/>
  <c r="J55" i="3"/>
  <c r="I55" i="3"/>
  <c r="G55" i="3"/>
  <c r="E55" i="3"/>
  <c r="B55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H61" i="3"/>
  <c r="D61" i="3"/>
  <c r="C61" i="3"/>
  <c r="B61" i="3"/>
  <c r="F61" i="3"/>
  <c r="H56" i="3"/>
  <c r="D56" i="3"/>
  <c r="C56" i="3"/>
  <c r="F56" i="3"/>
  <c r="J32" i="3"/>
  <c r="H32" i="3"/>
  <c r="E32" i="3"/>
  <c r="G32" i="3" s="1"/>
  <c r="D32" i="3"/>
  <c r="C32" i="3"/>
  <c r="B32" i="3"/>
  <c r="J27" i="3"/>
  <c r="H27" i="3"/>
  <c r="E27" i="3"/>
  <c r="D27" i="3"/>
  <c r="C27" i="3"/>
  <c r="B27" i="3"/>
  <c r="J31" i="3"/>
  <c r="G31" i="3"/>
  <c r="F31" i="3"/>
  <c r="J30" i="3"/>
  <c r="G30" i="3"/>
  <c r="F30" i="3"/>
  <c r="J29" i="3"/>
  <c r="G29" i="3"/>
  <c r="F29" i="3"/>
  <c r="J26" i="3"/>
  <c r="G26" i="3"/>
  <c r="F26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29" i="7" l="1"/>
  <c r="B24" i="7"/>
  <c r="J24" i="7"/>
  <c r="J41" i="5"/>
  <c r="F17" i="5"/>
  <c r="J61" i="3"/>
  <c r="B56" i="3"/>
  <c r="J56" i="3"/>
  <c r="E56" i="3"/>
  <c r="F32" i="3"/>
  <c r="G27" i="3"/>
  <c r="F27" i="3"/>
</calcChain>
</file>

<file path=xl/sharedStrings.xml><?xml version="1.0" encoding="utf-8"?>
<sst xmlns="http://schemas.openxmlformats.org/spreadsheetml/2006/main" count="242" uniqueCount="73">
  <si>
    <t>Form B4:  Inflationary Adjustments</t>
  </si>
  <si>
    <t>Agency: Boise State University</t>
  </si>
  <si>
    <t>Agency Number:  512</t>
  </si>
  <si>
    <t>FY  2025  Request</t>
  </si>
  <si>
    <t>Function: Boise State University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</si>
  <si>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</si>
  <si>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</si>
  <si>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</si>
  <si>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</si>
  <si>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</si>
  <si>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</si>
  <si>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</si>
  <si>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</si>
  <si>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</si>
  <si>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</si>
  <si>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</si>
  <si>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</si>
  <si>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</si>
  <si>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</si>
  <si>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</si>
  <si>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</si>
  <si>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</si>
  <si>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</si>
  <si>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</si>
  <si>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</si>
  <si>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</si>
  <si>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</si>
  <si>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</si>
  <si>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</si>
  <si>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</si>
  <si>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</si>
  <si>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</si>
  <si>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</si>
  <si>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</si>
  <si>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</si>
  <si>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</si>
  <si>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</si>
  <si>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</si>
  <si>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</si>
  <si>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</si>
  <si>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</si>
  <si>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</si>
  <si>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</si>
  <si>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</si>
  <si>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</si>
  <si>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</si>
  <si>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</si>
  <si>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</si>
  <si>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</si>
  <si>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</si>
  <si>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</si>
  <si>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</si>
  <si>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</si>
  <si>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</si>
  <si>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</si>
  <si>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</si>
  <si>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</si>
  <si>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</si>
  <si>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</si>
  <si>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</si>
  <si>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</si>
  <si>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</si>
  <si>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</si>
  <si>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</si>
  <si>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</si>
  <si>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</si>
  <si>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</si>
  <si>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</si>
  <si>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</si>
  <si>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</si>
  <si>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</si>
  <si>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Small Bus. Development Centers</t>
  </si>
  <si>
    <t>Function: TechHelp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</si>
</sst>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49DF-C8D4-41BD-BD92-2995A0CAA34F}">
  <dimension ref="A1:J2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31</v>
      </c>
      <c r="B8" s="11">
        <v>18720.09</v>
      </c>
      <c r="C8" s="11">
        <v>0</v>
      </c>
      <c r="D8" s="11">
        <v>0</v>
      </c>
      <c r="E8" s="11">
        <v>6000</v>
      </c>
      <c r="F8" s="11">
        <f>E8- D8</f>
        <v>6000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33</v>
      </c>
      <c r="B9" s="18">
        <v>391.61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42</v>
      </c>
      <c r="B10" s="18">
        <v>2860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47</v>
      </c>
      <c r="B11" s="24">
        <f>SUM(B8:B10)</f>
        <v>21971.7</v>
      </c>
      <c r="C11" s="24">
        <f>SUM(C8:C10)</f>
        <v>0</v>
      </c>
      <c r="D11" s="24">
        <f>SUM(D8:D10)</f>
        <v>0</v>
      </c>
      <c r="E11" s="24">
        <f>SUM(E8:E10)</f>
        <v>6000</v>
      </c>
      <c r="F11" s="24">
        <f>SUM(F8:F10)</f>
        <v>6000</v>
      </c>
      <c r="G11" s="25" t="e">
        <f>(E11- D11)/D11</f>
        <v>#DIV/0!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48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49</v>
      </c>
      <c r="B13" s="18">
        <v>21971.7</v>
      </c>
      <c r="C13" s="18">
        <v>0</v>
      </c>
      <c r="D13" s="18">
        <v>0</v>
      </c>
      <c r="E13" s="18">
        <v>6000</v>
      </c>
      <c r="F13" s="18">
        <f>E13- D13</f>
        <v>6000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51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47</v>
      </c>
      <c r="B16" s="27">
        <f>SUM(B13:B15)</f>
        <v>21971.7</v>
      </c>
      <c r="C16" s="27">
        <f>SUM(C13:C15)</f>
        <v>0</v>
      </c>
      <c r="D16" s="27">
        <f>SUM(D13:D15)</f>
        <v>0</v>
      </c>
      <c r="E16" s="27">
        <f>SUM(E13:E15)</f>
        <v>6000</v>
      </c>
      <c r="F16" s="27">
        <f>SUM(F13:F15)</f>
        <v>6000</v>
      </c>
      <c r="G16" s="28" t="e">
        <f>(E16- D16)/D16</f>
        <v>#DIV/0!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52</v>
      </c>
      <c r="B19" s="3" t="s">
        <v>53</v>
      </c>
      <c r="C19" s="3" t="s">
        <v>54</v>
      </c>
      <c r="D19" s="3" t="s">
        <v>55</v>
      </c>
      <c r="E19" s="3" t="s">
        <v>56</v>
      </c>
      <c r="F19" s="3" t="s">
        <v>57</v>
      </c>
      <c r="G19" s="3" t="s">
        <v>58</v>
      </c>
      <c r="H19" s="3" t="s">
        <v>59</v>
      </c>
      <c r="I19" s="3" t="s">
        <v>60</v>
      </c>
      <c r="J19" s="3" t="s">
        <v>61</v>
      </c>
    </row>
    <row r="20" spans="1:10" ht="36.950000000000003" customHeight="1" x14ac:dyDescent="0.2">
      <c r="A20" s="6" t="s">
        <v>62</v>
      </c>
      <c r="B20" s="7" t="s">
        <v>63</v>
      </c>
      <c r="C20" s="7" t="s">
        <v>64</v>
      </c>
      <c r="D20" s="7" t="s">
        <v>65</v>
      </c>
      <c r="E20" s="7" t="s">
        <v>66</v>
      </c>
      <c r="F20" s="7" t="s">
        <v>67</v>
      </c>
      <c r="G20" s="7" t="s">
        <v>68</v>
      </c>
      <c r="H20" s="7" t="s">
        <v>69</v>
      </c>
      <c r="I20" s="7" t="s">
        <v>68</v>
      </c>
      <c r="J20" s="8" t="s">
        <v>70</v>
      </c>
    </row>
    <row r="21" spans="1:10" ht="13.5" customHeight="1" x14ac:dyDescent="0.2">
      <c r="A21" s="9" t="s">
        <v>31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33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42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47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48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49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50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51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47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5AA2-BF21-4987-A4D2-03AAA0D3CB2A}">
  <dimension ref="A1:J4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29</v>
      </c>
      <c r="B8" s="11">
        <v>0</v>
      </c>
      <c r="C8" s="11">
        <v>0</v>
      </c>
      <c r="D8" s="11">
        <v>0</v>
      </c>
      <c r="E8" s="11">
        <v>7350</v>
      </c>
      <c r="F8" s="11">
        <f>E8- D8</f>
        <v>7350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0</v>
      </c>
      <c r="D9" s="18">
        <v>0</v>
      </c>
      <c r="E9" s="18">
        <v>6472.22</v>
      </c>
      <c r="F9" s="18">
        <f>E9- D9</f>
        <v>6472.22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421373.18</v>
      </c>
      <c r="C10" s="18">
        <v>391726.5</v>
      </c>
      <c r="D10" s="18">
        <v>376888.58</v>
      </c>
      <c r="E10" s="18">
        <v>438872.24</v>
      </c>
      <c r="F10" s="18">
        <f>E10- D10</f>
        <v>61983.659999999974</v>
      </c>
      <c r="G10" s="19">
        <f>(E10- D10)/D10</f>
        <v>0.16446149681691064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33</v>
      </c>
      <c r="B11" s="18">
        <v>0</v>
      </c>
      <c r="C11" s="18">
        <v>0</v>
      </c>
      <c r="D11" s="18">
        <v>0</v>
      </c>
      <c r="E11" s="18">
        <v>767.79</v>
      </c>
      <c r="F11" s="18">
        <f>E11- D11</f>
        <v>767.79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35</v>
      </c>
      <c r="B12" s="18">
        <v>0</v>
      </c>
      <c r="C12" s="18">
        <v>0</v>
      </c>
      <c r="D12" s="18">
        <v>0</v>
      </c>
      <c r="E12" s="18">
        <v>8536.4</v>
      </c>
      <c r="F12" s="18">
        <f>E12- D12</f>
        <v>8536.4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39</v>
      </c>
      <c r="B13" s="18">
        <v>0</v>
      </c>
      <c r="C13" s="18">
        <v>0</v>
      </c>
      <c r="D13" s="18">
        <v>0</v>
      </c>
      <c r="E13" s="18">
        <v>13199.07</v>
      </c>
      <c r="F13" s="18">
        <f>E13- D13</f>
        <v>13199.07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41</v>
      </c>
      <c r="B14" s="18">
        <v>0</v>
      </c>
      <c r="C14" s="18">
        <v>0</v>
      </c>
      <c r="D14" s="18">
        <v>0</v>
      </c>
      <c r="E14" s="18">
        <v>1131.21</v>
      </c>
      <c r="F14" s="18">
        <f>E14- D14</f>
        <v>1131.21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42</v>
      </c>
      <c r="B15" s="18">
        <v>121.49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45</v>
      </c>
      <c r="B16" s="18">
        <v>0</v>
      </c>
      <c r="C16" s="18">
        <v>0</v>
      </c>
      <c r="D16" s="18">
        <v>0</v>
      </c>
      <c r="E16" s="18">
        <v>612.5</v>
      </c>
      <c r="F16" s="18">
        <f>E16- D16</f>
        <v>612.5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1" t="s">
        <v>47</v>
      </c>
      <c r="B17" s="24">
        <f>SUM(B8:B16)</f>
        <v>421494.67</v>
      </c>
      <c r="C17" s="24">
        <f>SUM(C8:C16)</f>
        <v>391726.5</v>
      </c>
      <c r="D17" s="24">
        <f>SUM(D8:D16)</f>
        <v>376888.58</v>
      </c>
      <c r="E17" s="24">
        <f>SUM(E8:E16)</f>
        <v>476941.43</v>
      </c>
      <c r="F17" s="24">
        <f>SUM(F8:F16)</f>
        <v>100052.84999999996</v>
      </c>
      <c r="G17" s="25">
        <f>(E17- D17)/D17</f>
        <v>0.26547063325718168</v>
      </c>
      <c r="H17" s="24">
        <f>SUM(H8:H16)</f>
        <v>0</v>
      </c>
      <c r="I17" s="11">
        <v>0</v>
      </c>
      <c r="J17" s="26">
        <f>SUM(J8:J16)</f>
        <v>0</v>
      </c>
    </row>
    <row r="18" spans="1:10" ht="16.5" customHeight="1" x14ac:dyDescent="0.2">
      <c r="A18" s="21" t="s">
        <v>48</v>
      </c>
      <c r="B18" s="18"/>
      <c r="C18" s="18"/>
      <c r="D18" s="18"/>
      <c r="E18" s="18"/>
      <c r="F18" s="18"/>
      <c r="G18" s="19"/>
      <c r="H18" s="18"/>
      <c r="I18" s="18"/>
      <c r="J18" s="20"/>
    </row>
    <row r="19" spans="1:10" ht="13.5" customHeight="1" x14ac:dyDescent="0.2">
      <c r="A19" s="17" t="s">
        <v>49</v>
      </c>
      <c r="B19" s="18">
        <v>421494.67</v>
      </c>
      <c r="C19" s="18">
        <v>391726.5</v>
      </c>
      <c r="D19" s="18">
        <v>376888.58</v>
      </c>
      <c r="E19" s="18">
        <v>476941.43</v>
      </c>
      <c r="F19" s="18">
        <f>E19- D19</f>
        <v>100052.84999999998</v>
      </c>
      <c r="G19" s="19">
        <f>(E19- D19)/D19</f>
        <v>0.26547063325718168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50</v>
      </c>
      <c r="B20" s="18">
        <v>0</v>
      </c>
      <c r="C20" s="18">
        <v>0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51</v>
      </c>
      <c r="B21" s="18">
        <v>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2" t="s">
        <v>47</v>
      </c>
      <c r="B22" s="27">
        <f>SUM(B19:B21)</f>
        <v>421494.67</v>
      </c>
      <c r="C22" s="27">
        <f>SUM(C19:C21)</f>
        <v>391726.5</v>
      </c>
      <c r="D22" s="27">
        <f>SUM(D19:D21)</f>
        <v>376888.58</v>
      </c>
      <c r="E22" s="27">
        <f>SUM(E19:E21)</f>
        <v>476941.43</v>
      </c>
      <c r="F22" s="27">
        <f>SUM(F19:F21)</f>
        <v>100052.84999999998</v>
      </c>
      <c r="G22" s="28">
        <f>(E22- D22)/D22</f>
        <v>0.26547063325718168</v>
      </c>
      <c r="H22" s="27">
        <f>SUM(H19:H21)</f>
        <v>0</v>
      </c>
      <c r="I22" s="23">
        <v>0</v>
      </c>
      <c r="J22" s="29">
        <f>SUM(J19:J21)</f>
        <v>0</v>
      </c>
    </row>
    <row r="25" spans="1:10" ht="13.5" customHeight="1" x14ac:dyDescent="0.2">
      <c r="A25" s="3" t="s">
        <v>52</v>
      </c>
      <c r="B25" s="3" t="s">
        <v>53</v>
      </c>
      <c r="C25" s="3" t="s">
        <v>54</v>
      </c>
      <c r="D25" s="3" t="s">
        <v>55</v>
      </c>
      <c r="E25" s="3" t="s">
        <v>56</v>
      </c>
      <c r="F25" s="3" t="s">
        <v>57</v>
      </c>
      <c r="G25" s="3" t="s">
        <v>58</v>
      </c>
      <c r="H25" s="3" t="s">
        <v>59</v>
      </c>
      <c r="I25" s="3" t="s">
        <v>60</v>
      </c>
      <c r="J25" s="3" t="s">
        <v>61</v>
      </c>
    </row>
    <row r="26" spans="1:10" ht="36.950000000000003" customHeight="1" x14ac:dyDescent="0.2">
      <c r="A26" s="6" t="s">
        <v>62</v>
      </c>
      <c r="B26" s="7" t="s">
        <v>63</v>
      </c>
      <c r="C26" s="7" t="s">
        <v>64</v>
      </c>
      <c r="D26" s="7" t="s">
        <v>65</v>
      </c>
      <c r="E26" s="7" t="s">
        <v>66</v>
      </c>
      <c r="F26" s="7" t="s">
        <v>67</v>
      </c>
      <c r="G26" s="7" t="s">
        <v>68</v>
      </c>
      <c r="H26" s="7" t="s">
        <v>69</v>
      </c>
      <c r="I26" s="7" t="s">
        <v>68</v>
      </c>
      <c r="J26" s="8" t="s">
        <v>70</v>
      </c>
    </row>
    <row r="27" spans="1:10" ht="13.5" customHeight="1" x14ac:dyDescent="0.2">
      <c r="A27" s="9" t="s">
        <v>29</v>
      </c>
      <c r="B27" s="11">
        <f>J8</f>
        <v>0</v>
      </c>
      <c r="C27" s="11">
        <v>0</v>
      </c>
      <c r="D27" s="11">
        <v>0</v>
      </c>
      <c r="E27" s="11">
        <f>SUM(B27:D27)</f>
        <v>0</v>
      </c>
      <c r="F27" s="11">
        <v>0</v>
      </c>
      <c r="G27" s="14" t="e">
        <f>F27/E27</f>
        <v>#DIV/0!</v>
      </c>
      <c r="H27" s="11">
        <v>0</v>
      </c>
      <c r="I27" s="14">
        <f>IF(E27=0,0,H27/E27)</f>
        <v>0</v>
      </c>
      <c r="J27" s="16">
        <f>E27+F27+H27</f>
        <v>0</v>
      </c>
    </row>
    <row r="28" spans="1:10" ht="13.5" customHeight="1" x14ac:dyDescent="0.2">
      <c r="A28" s="17" t="s">
        <v>30</v>
      </c>
      <c r="B28" s="18">
        <f>J9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31</v>
      </c>
      <c r="B29" s="18">
        <f>J10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33</v>
      </c>
      <c r="B30" s="18">
        <f>J11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35</v>
      </c>
      <c r="B31" s="18">
        <f>J12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39</v>
      </c>
      <c r="B32" s="18">
        <f>J13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41</v>
      </c>
      <c r="B33" s="18">
        <f>J14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42</v>
      </c>
      <c r="B34" s="18">
        <f>J15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45</v>
      </c>
      <c r="B35" s="18">
        <f>J16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21" t="s">
        <v>47</v>
      </c>
      <c r="B36" s="24">
        <f>SUM(B27:B35)</f>
        <v>0</v>
      </c>
      <c r="C36" s="24">
        <f>SUM(C27:C35)</f>
        <v>0</v>
      </c>
      <c r="D36" s="24">
        <f>SUM(D27:D35)</f>
        <v>0</v>
      </c>
      <c r="E36" s="24">
        <f>SUM(E27:E35)</f>
        <v>0</v>
      </c>
      <c r="F36" s="24">
        <f>SUM(F27:F35)</f>
        <v>0</v>
      </c>
      <c r="G36" s="25" t="e">
        <f>F36/E36</f>
        <v>#DIV/0!</v>
      </c>
      <c r="H36" s="24">
        <f>SUM(H27:H35)</f>
        <v>0</v>
      </c>
      <c r="I36" s="11">
        <v>0</v>
      </c>
      <c r="J36" s="26">
        <f>SUM(J27:J35)</f>
        <v>0</v>
      </c>
    </row>
    <row r="37" spans="1:10" ht="13.5" customHeight="1" x14ac:dyDescent="0.2">
      <c r="A37" s="21" t="s">
        <v>48</v>
      </c>
      <c r="B37" s="18"/>
      <c r="C37" s="18"/>
      <c r="D37" s="18"/>
      <c r="E37" s="18"/>
      <c r="F37" s="18"/>
      <c r="G37" s="19"/>
      <c r="H37" s="18"/>
      <c r="I37" s="18"/>
      <c r="J37" s="20"/>
    </row>
    <row r="38" spans="1:10" ht="13.5" customHeight="1" x14ac:dyDescent="0.2">
      <c r="A38" s="17" t="s">
        <v>49</v>
      </c>
      <c r="B38" s="18">
        <f>J19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50</v>
      </c>
      <c r="B39" s="18">
        <f>J20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51</v>
      </c>
      <c r="B40" s="18">
        <f>J21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22" t="s">
        <v>47</v>
      </c>
      <c r="B41" s="27">
        <f>SUM(B38:B40)</f>
        <v>0</v>
      </c>
      <c r="C41" s="27">
        <f>SUM(C38:C40)</f>
        <v>0</v>
      </c>
      <c r="D41" s="27">
        <f>SUM(D38:D40)</f>
        <v>0</v>
      </c>
      <c r="E41" s="27">
        <f>SUM(E38:E40)</f>
        <v>0</v>
      </c>
      <c r="F41" s="27">
        <f>SUM(F38:F40)</f>
        <v>0</v>
      </c>
      <c r="G41" s="28" t="e">
        <f>F41/E41</f>
        <v>#DIV/0!</v>
      </c>
      <c r="H41" s="27">
        <f>SUM(H38:H40)</f>
        <v>0</v>
      </c>
      <c r="I41" s="23">
        <v>0</v>
      </c>
      <c r="J41" s="29">
        <f>SUM(J38:J40)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0C01-48BE-4C8B-B009-09EADEADA182}">
  <dimension ref="A1:J6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1078541.03</v>
      </c>
      <c r="C8" s="11">
        <v>1130988.94</v>
      </c>
      <c r="D8" s="11">
        <v>1310758.7</v>
      </c>
      <c r="E8" s="11">
        <v>1403659.19</v>
      </c>
      <c r="F8" s="11">
        <f>E8- D8</f>
        <v>92900.489999999991</v>
      </c>
      <c r="G8" s="14">
        <f>(E8- D8)/D8</f>
        <v>7.0875356387106181E-2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737892.13</v>
      </c>
      <c r="C9" s="18">
        <v>579294.03</v>
      </c>
      <c r="D9" s="18">
        <v>598166.67000000004</v>
      </c>
      <c r="E9" s="18">
        <v>907285.51</v>
      </c>
      <c r="F9" s="18">
        <f>E9- D9</f>
        <v>309118.83999999997</v>
      </c>
      <c r="G9" s="19">
        <f>(E9- D9)/D9</f>
        <v>0.51677710494969564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1386286.71</v>
      </c>
      <c r="C10" s="18">
        <v>1382147.79</v>
      </c>
      <c r="D10" s="18">
        <v>1959771.99</v>
      </c>
      <c r="E10" s="18">
        <v>1988565.21</v>
      </c>
      <c r="F10" s="18">
        <f>E10- D10</f>
        <v>28793.219999999972</v>
      </c>
      <c r="G10" s="19">
        <f>(E10- D10)/D10</f>
        <v>1.4692127526529233E-2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6405125.3200000003</v>
      </c>
      <c r="C11" s="18">
        <v>5125139.0199999996</v>
      </c>
      <c r="D11" s="18">
        <v>7131297.5800000001</v>
      </c>
      <c r="E11" s="18">
        <v>10180317.310000001</v>
      </c>
      <c r="F11" s="18">
        <f>E11- D11</f>
        <v>3049019.7300000004</v>
      </c>
      <c r="G11" s="19">
        <f>(E11- D11)/D11</f>
        <v>0.42755469054483075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2598906.9300000002</v>
      </c>
      <c r="C12" s="18">
        <v>2368807.4700000002</v>
      </c>
      <c r="D12" s="18">
        <v>2949624.66</v>
      </c>
      <c r="E12" s="18">
        <v>2539861.13</v>
      </c>
      <c r="F12" s="18">
        <f>E12- D12</f>
        <v>-409763.53000000026</v>
      </c>
      <c r="G12" s="19">
        <f>(E12- D12)/D12</f>
        <v>-0.13892056693070914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453178.47</v>
      </c>
      <c r="C13" s="18">
        <v>234509.16</v>
      </c>
      <c r="D13" s="18">
        <v>564645.35</v>
      </c>
      <c r="E13" s="18">
        <v>655483.85</v>
      </c>
      <c r="F13" s="18">
        <f>E13- D13</f>
        <v>90838.5</v>
      </c>
      <c r="G13" s="19">
        <f>(E13- D13)/D13</f>
        <v>0.16087708860083591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869984.06</v>
      </c>
      <c r="C14" s="18">
        <v>835689.8</v>
      </c>
      <c r="D14" s="18">
        <v>713999.19</v>
      </c>
      <c r="E14" s="18">
        <v>879734.85</v>
      </c>
      <c r="F14" s="18">
        <f>E14- D14</f>
        <v>165735.66000000003</v>
      </c>
      <c r="G14" s="19">
        <f>(E14- D14)/D14</f>
        <v>0.23212303644210022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2147142.39</v>
      </c>
      <c r="C15" s="18">
        <v>607228.56999999995</v>
      </c>
      <c r="D15" s="18">
        <v>1464592.74</v>
      </c>
      <c r="E15" s="18">
        <v>3090694.32</v>
      </c>
      <c r="F15" s="18">
        <f>E15- D15</f>
        <v>1626101.5799999998</v>
      </c>
      <c r="G15" s="19">
        <f>(E15- D15)/D15</f>
        <v>1.1102755978429879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1601238.28</v>
      </c>
      <c r="C16" s="18">
        <v>316675.17</v>
      </c>
      <c r="D16" s="18">
        <v>343890.22</v>
      </c>
      <c r="E16" s="18">
        <v>740896.31</v>
      </c>
      <c r="F16" s="18">
        <f>E16- D16</f>
        <v>397006.09000000008</v>
      </c>
      <c r="G16" s="19">
        <f>(E16- D16)/D16</f>
        <v>1.1544558900221127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51589.69</v>
      </c>
      <c r="C17" s="18">
        <v>42189.82</v>
      </c>
      <c r="D17" s="18">
        <v>67379.47</v>
      </c>
      <c r="E17" s="18">
        <v>67536.27</v>
      </c>
      <c r="F17" s="18">
        <f>E17- D17</f>
        <v>156.80000000000291</v>
      </c>
      <c r="G17" s="19">
        <f>(E17- D17)/D17</f>
        <v>2.3271183344125874E-3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2052.54</v>
      </c>
      <c r="C18" s="18">
        <v>2679.54</v>
      </c>
      <c r="D18" s="18">
        <v>1591.76</v>
      </c>
      <c r="E18" s="18">
        <v>8114.58</v>
      </c>
      <c r="F18" s="18">
        <f>E18- D18</f>
        <v>6522.82</v>
      </c>
      <c r="G18" s="19">
        <f>(E18- D18)/D18</f>
        <v>4.0978665125395786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5464045.0999999996</v>
      </c>
      <c r="C19" s="18">
        <v>5728504.3899999997</v>
      </c>
      <c r="D19" s="18">
        <v>5618087.1699999999</v>
      </c>
      <c r="E19" s="18">
        <v>6339973.5599999996</v>
      </c>
      <c r="F19" s="18">
        <f>E19- D19</f>
        <v>721886.38999999966</v>
      </c>
      <c r="G19" s="19">
        <f>(E19- D19)/D19</f>
        <v>0.12849326971194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785327.15</v>
      </c>
      <c r="C20" s="18">
        <v>626254.02</v>
      </c>
      <c r="D20" s="18">
        <v>747360.22</v>
      </c>
      <c r="E20" s="18">
        <v>739920.93</v>
      </c>
      <c r="F20" s="18">
        <f>E20- D20</f>
        <v>-7439.2899999999208</v>
      </c>
      <c r="G20" s="19">
        <f>(E20- D20)/D20</f>
        <v>-9.9540888060645257E-3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703246.49</v>
      </c>
      <c r="C21" s="18">
        <v>169959.2</v>
      </c>
      <c r="D21" s="18">
        <v>414932.61</v>
      </c>
      <c r="E21" s="18">
        <v>527449.04</v>
      </c>
      <c r="F21" s="18">
        <f>E21- D21</f>
        <v>112516.43000000005</v>
      </c>
      <c r="G21" s="19">
        <f>(E21- D21)/D21</f>
        <v>0.27116796146728517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1057389.01</v>
      </c>
      <c r="C22" s="18">
        <v>1063311.18</v>
      </c>
      <c r="D22" s="18">
        <v>791079.4</v>
      </c>
      <c r="E22" s="18">
        <v>984082.38</v>
      </c>
      <c r="F22" s="18">
        <f>E22- D22</f>
        <v>193002.97999999998</v>
      </c>
      <c r="G22" s="19">
        <f>(E22- D22)/D22</f>
        <v>0.24397422053968285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1511994.24</v>
      </c>
      <c r="C23" s="18">
        <v>1686593.79</v>
      </c>
      <c r="D23" s="18">
        <v>2229130.52</v>
      </c>
      <c r="E23" s="18">
        <v>2856244.34</v>
      </c>
      <c r="F23" s="18">
        <f>E23- D23</f>
        <v>627113.81999999983</v>
      </c>
      <c r="G23" s="19">
        <f>(E23- D23)/D23</f>
        <v>0.28132664928027623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3226155.64</v>
      </c>
      <c r="C24" s="18">
        <v>3328910.52</v>
      </c>
      <c r="D24" s="18">
        <v>3658351.98</v>
      </c>
      <c r="E24" s="18">
        <v>4981817.1500000004</v>
      </c>
      <c r="F24" s="18">
        <f>E24- D24</f>
        <v>1323465.1700000004</v>
      </c>
      <c r="G24" s="19">
        <f>(E24- D24)/D24</f>
        <v>0.36176540071466834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1087916.94</v>
      </c>
      <c r="C25" s="18">
        <v>394591.59</v>
      </c>
      <c r="D25" s="18">
        <v>585480.85</v>
      </c>
      <c r="E25" s="18">
        <v>513411.82</v>
      </c>
      <c r="F25" s="18">
        <f>E25- D25</f>
        <v>-72069.02999999997</v>
      </c>
      <c r="G25" s="19">
        <f>(E25- D25)/D25</f>
        <v>-0.12309374422750116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6055193.4699999997</v>
      </c>
      <c r="C26" s="18">
        <v>5671453.04</v>
      </c>
      <c r="D26" s="18">
        <v>6405504.8200000003</v>
      </c>
      <c r="E26" s="18">
        <v>7507986.79</v>
      </c>
      <c r="F26" s="18">
        <f>E26- D26</f>
        <v>1102481.9699999997</v>
      </c>
      <c r="G26" s="19">
        <f>(E26- D26)/D26</f>
        <v>0.17211476706062329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1" t="s">
        <v>47</v>
      </c>
      <c r="B27" s="24">
        <f>SUM(B8:B26)</f>
        <v>37223205.590000004</v>
      </c>
      <c r="C27" s="24">
        <f>SUM(C8:C26)</f>
        <v>31294927.039999995</v>
      </c>
      <c r="D27" s="24">
        <f>SUM(D8:D26)</f>
        <v>37555645.899999999</v>
      </c>
      <c r="E27" s="24">
        <f>SUM(E8:E26)</f>
        <v>46913034.539999999</v>
      </c>
      <c r="F27" s="24">
        <f>SUM(F8:F26)</f>
        <v>9357388.6399999987</v>
      </c>
      <c r="G27" s="25">
        <f>(E27- D27)/D27</f>
        <v>0.24916063659019644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21" t="s">
        <v>48</v>
      </c>
      <c r="B28" s="18"/>
      <c r="C28" s="18"/>
      <c r="D28" s="18"/>
      <c r="E28" s="18"/>
      <c r="F28" s="18"/>
      <c r="G28" s="19"/>
      <c r="H28" s="18"/>
      <c r="I28" s="18"/>
      <c r="J28" s="20"/>
    </row>
    <row r="29" spans="1:10" ht="13.5" customHeight="1" x14ac:dyDescent="0.2">
      <c r="A29" s="17" t="s">
        <v>49</v>
      </c>
      <c r="B29" s="18">
        <v>7999300</v>
      </c>
      <c r="C29" s="18">
        <v>7719300</v>
      </c>
      <c r="D29" s="18">
        <v>8620100</v>
      </c>
      <c r="E29" s="18">
        <v>8362600</v>
      </c>
      <c r="F29" s="18">
        <f>E29- D29</f>
        <v>-257500</v>
      </c>
      <c r="G29" s="19">
        <f>(E29- D29)/D29</f>
        <v>-2.9872043247758148E-2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113647.65</v>
      </c>
      <c r="F30" s="18">
        <f>E30- D30</f>
        <v>113647.65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17" t="s">
        <v>51</v>
      </c>
      <c r="B31" s="18">
        <v>0</v>
      </c>
      <c r="C31" s="18">
        <v>0</v>
      </c>
      <c r="D31" s="18">
        <v>0</v>
      </c>
      <c r="E31" s="18">
        <v>0</v>
      </c>
      <c r="F31" s="18">
        <f>E31- D31</f>
        <v>0</v>
      </c>
      <c r="G31" s="19" t="e">
        <f>(E31- D31)/D31</f>
        <v>#DIV/0!</v>
      </c>
      <c r="H31" s="18">
        <v>0</v>
      </c>
      <c r="I31" s="18">
        <v>0</v>
      </c>
      <c r="J31" s="20">
        <f>H31+ I31</f>
        <v>0</v>
      </c>
    </row>
    <row r="32" spans="1:10" ht="13.5" customHeight="1" x14ac:dyDescent="0.2">
      <c r="A32" s="22" t="s">
        <v>47</v>
      </c>
      <c r="B32" s="27">
        <f>SUM(B29:B31)</f>
        <v>7999300</v>
      </c>
      <c r="C32" s="27">
        <f>SUM(C29:C31)</f>
        <v>7719300</v>
      </c>
      <c r="D32" s="27">
        <f>SUM(D29:D31)</f>
        <v>8620100</v>
      </c>
      <c r="E32" s="27">
        <f>SUM(E29:E31)</f>
        <v>8476247.6500000004</v>
      </c>
      <c r="F32" s="27">
        <f>SUM(F29:F31)</f>
        <v>-143852.35</v>
      </c>
      <c r="G32" s="28">
        <f>(E32- D32)/D32</f>
        <v>-1.6688014060161672E-2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56</v>
      </c>
      <c r="F35" s="3" t="s">
        <v>57</v>
      </c>
      <c r="G35" s="3" t="s">
        <v>58</v>
      </c>
      <c r="H35" s="3" t="s">
        <v>59</v>
      </c>
      <c r="I35" s="3" t="s">
        <v>60</v>
      </c>
      <c r="J35" s="3" t="s">
        <v>61</v>
      </c>
    </row>
    <row r="36" spans="1:10" ht="36.950000000000003" customHeight="1" x14ac:dyDescent="0.2">
      <c r="A36" s="6" t="s">
        <v>62</v>
      </c>
      <c r="B36" s="7" t="s">
        <v>63</v>
      </c>
      <c r="C36" s="7" t="s">
        <v>64</v>
      </c>
      <c r="D36" s="7" t="s">
        <v>65</v>
      </c>
      <c r="E36" s="7" t="s">
        <v>66</v>
      </c>
      <c r="F36" s="7" t="s">
        <v>67</v>
      </c>
      <c r="G36" s="7" t="s">
        <v>68</v>
      </c>
      <c r="H36" s="7" t="s">
        <v>69</v>
      </c>
      <c r="I36" s="7" t="s">
        <v>68</v>
      </c>
      <c r="J36" s="8" t="s">
        <v>70</v>
      </c>
    </row>
    <row r="37" spans="1:10" ht="13.5" customHeight="1" x14ac:dyDescent="0.2">
      <c r="A37" s="9" t="s">
        <v>28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29</v>
      </c>
      <c r="B38" s="18">
        <f>J9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30</v>
      </c>
      <c r="B39" s="18">
        <f>J10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31</v>
      </c>
      <c r="B40" s="18">
        <f>J11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32</v>
      </c>
      <c r="B41" s="18">
        <f>J12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33</v>
      </c>
      <c r="B42" s="18">
        <f>J13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34</v>
      </c>
      <c r="B43" s="18">
        <f>J14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35</v>
      </c>
      <c r="B44" s="18">
        <f>J15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36</v>
      </c>
      <c r="B45" s="18">
        <f>J16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37</v>
      </c>
      <c r="B46" s="18">
        <f>J17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38</v>
      </c>
      <c r="B47" s="18">
        <f>J18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39</v>
      </c>
      <c r="B48" s="18">
        <f>J19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40</v>
      </c>
      <c r="B49" s="18">
        <f>J20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41</v>
      </c>
      <c r="B50" s="18">
        <f>J21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42</v>
      </c>
      <c r="B51" s="18">
        <f>J22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43</v>
      </c>
      <c r="B52" s="18">
        <f>J23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44</v>
      </c>
      <c r="B53" s="18">
        <f>J24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45</v>
      </c>
      <c r="B54" s="18">
        <f>J25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46</v>
      </c>
      <c r="B55" s="18">
        <f>J26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21" t="s">
        <v>47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21" t="s">
        <v>48</v>
      </c>
      <c r="B57" s="18"/>
      <c r="C57" s="18"/>
      <c r="D57" s="18"/>
      <c r="E57" s="18"/>
      <c r="F57" s="18"/>
      <c r="G57" s="19"/>
      <c r="H57" s="18"/>
      <c r="I57" s="18"/>
      <c r="J57" s="20"/>
    </row>
    <row r="58" spans="1:10" ht="13.5" customHeight="1" x14ac:dyDescent="0.2">
      <c r="A58" s="17" t="s">
        <v>49</v>
      </c>
      <c r="B58" s="18">
        <f>J29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17" t="s">
        <v>50</v>
      </c>
      <c r="B59" s="18">
        <f>J30</f>
        <v>0</v>
      </c>
      <c r="C59" s="18">
        <v>0</v>
      </c>
      <c r="D59" s="18">
        <v>0</v>
      </c>
      <c r="E59" s="18">
        <f>SUM(B59:D59)</f>
        <v>0</v>
      </c>
      <c r="F59" s="18">
        <v>0</v>
      </c>
      <c r="G59" s="19" t="e">
        <f>F59/E59</f>
        <v>#DIV/0!</v>
      </c>
      <c r="H59" s="18">
        <v>0</v>
      </c>
      <c r="I59" s="19">
        <f>IF(E59=0,0,H59/E59)</f>
        <v>0</v>
      </c>
      <c r="J59" s="20">
        <f>E59+F59+H59</f>
        <v>0</v>
      </c>
    </row>
    <row r="60" spans="1:10" ht="13.5" customHeight="1" x14ac:dyDescent="0.2">
      <c r="A60" s="17" t="s">
        <v>51</v>
      </c>
      <c r="B60" s="18">
        <f>J31</f>
        <v>0</v>
      </c>
      <c r="C60" s="18">
        <v>0</v>
      </c>
      <c r="D60" s="18">
        <v>0</v>
      </c>
      <c r="E60" s="18">
        <f>SUM(B60:D60)</f>
        <v>0</v>
      </c>
      <c r="F60" s="18">
        <v>0</v>
      </c>
      <c r="G60" s="19" t="e">
        <f>F60/E60</f>
        <v>#DIV/0!</v>
      </c>
      <c r="H60" s="18">
        <v>0</v>
      </c>
      <c r="I60" s="19">
        <f>IF(E60=0,0,H60/E60)</f>
        <v>0</v>
      </c>
      <c r="J60" s="20">
        <f>E60+F60+H60</f>
        <v>0</v>
      </c>
    </row>
    <row r="61" spans="1:10" ht="13.5" customHeight="1" x14ac:dyDescent="0.2">
      <c r="A61" s="22" t="s">
        <v>47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EDJK TechHelp(OE)</vt:lpstr>
      <vt:lpstr>EDJI Small Bus. Development(OE)</vt:lpstr>
      <vt:lpstr>Boise State University(OE)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2023-08-10T20:52:45Z</dcterms:created>
  <dcterms:modified xsi:type="dcterms:W3CDTF">2023-08-10T20:53:30Z</dcterms:modified>
</cp:coreProperties>
</file>