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8_{698F1AFE-F346-4F92-8122-C7C6F3A23079}" xr6:coauthVersionLast="47" xr6:coauthVersionMax="47" xr10:uidLastSave="{00000000-0000-0000-0000-000000000000}"/>
  <bookViews>
    <workbookView xWindow="-110" yWindow="-110" windowWidth="19420" windowHeight="10420" xr2:uid="{46F6CEE3-C815-4E6F-ACF0-2829AAE8C767}"/>
  </bookViews>
  <sheets>
    <sheet name="Commission for Libraries(OE)" sheetId="3" r:id="rId1"/>
    <sheet name="Commission for Libraries(TB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E66" i="3"/>
  <c r="G66" i="3" s="1"/>
  <c r="B66" i="3"/>
  <c r="J61" i="3"/>
  <c r="I61" i="3"/>
  <c r="G61" i="3"/>
  <c r="E61" i="3"/>
  <c r="B61" i="3"/>
  <c r="J60" i="3"/>
  <c r="I60" i="3"/>
  <c r="G60" i="3"/>
  <c r="E60" i="3"/>
  <c r="B60" i="3"/>
  <c r="J59" i="3"/>
  <c r="I59" i="3"/>
  <c r="G59" i="3"/>
  <c r="E59" i="3"/>
  <c r="B59" i="3"/>
  <c r="J58" i="3"/>
  <c r="I58" i="3"/>
  <c r="G58" i="3"/>
  <c r="E58" i="3"/>
  <c r="B58" i="3"/>
  <c r="J57" i="3"/>
  <c r="I57" i="3"/>
  <c r="G57" i="3"/>
  <c r="E57" i="3"/>
  <c r="B57" i="3"/>
  <c r="J56" i="3"/>
  <c r="I56" i="3"/>
  <c r="G56" i="3"/>
  <c r="E56" i="3"/>
  <c r="B56" i="3"/>
  <c r="J55" i="3"/>
  <c r="I55" i="3"/>
  <c r="G55" i="3"/>
  <c r="E55" i="3"/>
  <c r="B55" i="3"/>
  <c r="J54" i="3"/>
  <c r="I54" i="3"/>
  <c r="G54" i="3"/>
  <c r="E54" i="3"/>
  <c r="B54" i="3"/>
  <c r="J53" i="3"/>
  <c r="I53" i="3"/>
  <c r="G53" i="3"/>
  <c r="E53" i="3"/>
  <c r="B53" i="3"/>
  <c r="J52" i="3"/>
  <c r="I52" i="3"/>
  <c r="G52" i="3"/>
  <c r="E52" i="3"/>
  <c r="B52" i="3"/>
  <c r="J51" i="3"/>
  <c r="I51" i="3"/>
  <c r="G51" i="3"/>
  <c r="E51" i="3"/>
  <c r="B51" i="3"/>
  <c r="J50" i="3"/>
  <c r="I50" i="3"/>
  <c r="G50" i="3"/>
  <c r="E50" i="3"/>
  <c r="B50" i="3"/>
  <c r="J49" i="3"/>
  <c r="I49" i="3"/>
  <c r="G49" i="3"/>
  <c r="E49" i="3"/>
  <c r="B49" i="3"/>
  <c r="J48" i="3"/>
  <c r="I48" i="3"/>
  <c r="G48" i="3"/>
  <c r="E48" i="3"/>
  <c r="B48" i="3"/>
  <c r="J47" i="3"/>
  <c r="I47" i="3"/>
  <c r="G47" i="3"/>
  <c r="E47" i="3"/>
  <c r="B47" i="3"/>
  <c r="J46" i="3"/>
  <c r="I46" i="3"/>
  <c r="G46" i="3"/>
  <c r="E46" i="3"/>
  <c r="B46" i="3"/>
  <c r="J45" i="3"/>
  <c r="I45" i="3"/>
  <c r="G45" i="3"/>
  <c r="E45" i="3"/>
  <c r="B45" i="3"/>
  <c r="J44" i="3"/>
  <c r="I44" i="3"/>
  <c r="G44" i="3"/>
  <c r="E44" i="3"/>
  <c r="B44" i="3"/>
  <c r="J43" i="3"/>
  <c r="I43" i="3"/>
  <c r="G43" i="3"/>
  <c r="E43" i="3"/>
  <c r="B43" i="3"/>
  <c r="J42" i="3"/>
  <c r="I42" i="3"/>
  <c r="G42" i="3"/>
  <c r="E42" i="3"/>
  <c r="B42" i="3"/>
  <c r="J41" i="3"/>
  <c r="I41" i="3"/>
  <c r="G41" i="3"/>
  <c r="E41" i="3"/>
  <c r="E62" i="3" s="1"/>
  <c r="B41" i="3"/>
  <c r="J40" i="3"/>
  <c r="I40" i="3"/>
  <c r="G40" i="3"/>
  <c r="E40" i="3"/>
  <c r="B40" i="3"/>
  <c r="H67" i="3"/>
  <c r="D67" i="3"/>
  <c r="C67" i="3"/>
  <c r="F67" i="3"/>
  <c r="H62" i="3"/>
  <c r="D62" i="3"/>
  <c r="C62" i="3"/>
  <c r="B62" i="3"/>
  <c r="J62" i="3"/>
  <c r="F62" i="3"/>
  <c r="H35" i="3"/>
  <c r="E35" i="3"/>
  <c r="G35" i="3" s="1"/>
  <c r="D35" i="3"/>
  <c r="C35" i="3"/>
  <c r="B35" i="3"/>
  <c r="J30" i="3"/>
  <c r="H30" i="3"/>
  <c r="E30" i="3"/>
  <c r="D30" i="3"/>
  <c r="C30" i="3"/>
  <c r="B30" i="3"/>
  <c r="J34" i="3"/>
  <c r="G34" i="3"/>
  <c r="F34" i="3"/>
  <c r="J33" i="3"/>
  <c r="B65" i="3" s="1"/>
  <c r="G33" i="3"/>
  <c r="F33" i="3"/>
  <c r="J32" i="3"/>
  <c r="B64" i="3" s="1"/>
  <c r="E64" i="3" s="1"/>
  <c r="G32" i="3"/>
  <c r="F32" i="3"/>
  <c r="J29" i="3"/>
  <c r="G29" i="3"/>
  <c r="F29" i="3"/>
  <c r="J28" i="3"/>
  <c r="G28" i="3"/>
  <c r="F28" i="3"/>
  <c r="J27" i="3"/>
  <c r="G27" i="3"/>
  <c r="F27" i="3"/>
  <c r="J26" i="3"/>
  <c r="G26" i="3"/>
  <c r="F26" i="3"/>
  <c r="J25" i="3"/>
  <c r="G25" i="3"/>
  <c r="F25" i="3"/>
  <c r="J24" i="3"/>
  <c r="G24" i="3"/>
  <c r="F24" i="3"/>
  <c r="J23" i="3"/>
  <c r="G23" i="3"/>
  <c r="F23" i="3"/>
  <c r="J22" i="3"/>
  <c r="G22" i="3"/>
  <c r="F22" i="3"/>
  <c r="J21" i="3"/>
  <c r="G21" i="3"/>
  <c r="F21" i="3"/>
  <c r="J20" i="3"/>
  <c r="G20" i="3"/>
  <c r="F20" i="3"/>
  <c r="J19" i="3"/>
  <c r="G19" i="3"/>
  <c r="F19" i="3"/>
  <c r="J18" i="3"/>
  <c r="G18" i="3"/>
  <c r="F18" i="3"/>
  <c r="J17" i="3"/>
  <c r="G17" i="3"/>
  <c r="F17" i="3"/>
  <c r="J16" i="3"/>
  <c r="G16" i="3"/>
  <c r="F16" i="3"/>
  <c r="J15" i="3"/>
  <c r="G15" i="3"/>
  <c r="F15" i="3"/>
  <c r="J14" i="3"/>
  <c r="G14" i="3"/>
  <c r="F14" i="3"/>
  <c r="J13" i="3"/>
  <c r="G13" i="3"/>
  <c r="F13" i="3"/>
  <c r="J12" i="3"/>
  <c r="G12" i="3"/>
  <c r="F12" i="3"/>
  <c r="J11" i="3"/>
  <c r="G11" i="3"/>
  <c r="F11" i="3"/>
  <c r="J10" i="3"/>
  <c r="G10" i="3"/>
  <c r="F10" i="3"/>
  <c r="J9" i="3"/>
  <c r="G9" i="3"/>
  <c r="F9" i="3"/>
  <c r="J8" i="3"/>
  <c r="G8" i="3"/>
  <c r="F8" i="3"/>
  <c r="G22" i="2"/>
  <c r="B26" i="2"/>
  <c r="E26" i="2" s="1"/>
  <c r="B25" i="2"/>
  <c r="E25" i="2" s="1"/>
  <c r="J21" i="2"/>
  <c r="I21" i="2"/>
  <c r="G21" i="2"/>
  <c r="E21" i="2"/>
  <c r="B21" i="2"/>
  <c r="J20" i="2"/>
  <c r="I20" i="2"/>
  <c r="G20" i="2"/>
  <c r="E20" i="2"/>
  <c r="B20" i="2"/>
  <c r="H27" i="2"/>
  <c r="D27" i="2"/>
  <c r="C27" i="2"/>
  <c r="F27" i="2"/>
  <c r="H22" i="2"/>
  <c r="F22" i="2"/>
  <c r="E22" i="2"/>
  <c r="D22" i="2"/>
  <c r="C22" i="2"/>
  <c r="B22" i="2"/>
  <c r="J22" i="2"/>
  <c r="H15" i="2"/>
  <c r="E15" i="2"/>
  <c r="G15" i="2" s="1"/>
  <c r="D15" i="2"/>
  <c r="C15" i="2"/>
  <c r="B15" i="2"/>
  <c r="J10" i="2"/>
  <c r="H10" i="2"/>
  <c r="E10" i="2"/>
  <c r="D10" i="2"/>
  <c r="C10" i="2"/>
  <c r="B10" i="2"/>
  <c r="J14" i="2"/>
  <c r="G14" i="2"/>
  <c r="F14" i="2"/>
  <c r="J13" i="2"/>
  <c r="G13" i="2"/>
  <c r="F13" i="2"/>
  <c r="J12" i="2"/>
  <c r="B24" i="2" s="1"/>
  <c r="E24" i="2" s="1"/>
  <c r="G12" i="2"/>
  <c r="F12" i="2"/>
  <c r="J9" i="2"/>
  <c r="G9" i="2"/>
  <c r="F9" i="2"/>
  <c r="J8" i="2"/>
  <c r="G8" i="2"/>
  <c r="F8" i="2"/>
  <c r="G64" i="3" l="1"/>
  <c r="J64" i="3"/>
  <c r="I64" i="3"/>
  <c r="E65" i="3"/>
  <c r="B67" i="3"/>
  <c r="J35" i="3"/>
  <c r="I66" i="3"/>
  <c r="J66" i="3"/>
  <c r="F35" i="3"/>
  <c r="G30" i="3"/>
  <c r="F30" i="3"/>
  <c r="G24" i="2"/>
  <c r="J24" i="2"/>
  <c r="I24" i="2"/>
  <c r="J15" i="2"/>
  <c r="I25" i="2"/>
  <c r="J25" i="2"/>
  <c r="G25" i="2"/>
  <c r="G26" i="2"/>
  <c r="E27" i="2"/>
  <c r="G27" i="2" s="1"/>
  <c r="J26" i="2"/>
  <c r="I26" i="2"/>
  <c r="B27" i="2"/>
  <c r="F15" i="2"/>
  <c r="F10" i="2"/>
  <c r="G10" i="2"/>
  <c r="G65" i="3" l="1"/>
  <c r="I65" i="3"/>
  <c r="J65" i="3"/>
  <c r="J67" i="3"/>
  <c r="E67" i="3"/>
  <c r="G67" i="3" s="1"/>
  <c r="J27" i="2"/>
</calcChain>
</file>

<file path=xl/sharedStrings.xml><?xml version="1.0" encoding="utf-8"?>
<sst xmlns="http://schemas.openxmlformats.org/spreadsheetml/2006/main" count="168" uniqueCount="78">
  <si>
    <t>Form B4:  Inflationary Adjustments</t>
  </si>
  <si>
    <t>Agency: Libraries, Commission for</t>
  </si>
  <si>
    <t>Agency Number:  521</t>
  </si>
  <si>
    <t>FY  2026  Request</t>
  </si>
  <si>
    <t>Function: Commission for Libraries</t>
  </si>
  <si>
    <t>Function/Activity Number:____________</t>
  </si>
  <si>
    <t>Page  _____  of  _____</t>
  </si>
  <si>
    <t>Activity: ______________________________</t>
  </si>
  <si>
    <t>Original Submission  ____  or Revision No.  ____</t>
  </si>
  <si>
    <t>(1)</t>
  </si>
  <si>
    <t>(2)</t>
  </si>
  <si>
    <t>(3)</t>
  </si>
  <si>
    <t>(4)</t>
  </si>
  <si>
    <t>(5)</t>
  </si>
  <si>
    <t>FY 2023 to FY 2024</t>
  </si>
  <si>
    <t>(8)</t>
  </si>
  <si>
    <t>(9)</t>
  </si>
  <si>
    <t>(10)</t>
  </si>
  <si>
    <t>Trustee/Benefit
Summary Object</t>
  </si>
  <si>
    <t>FY 2021
Actual</t>
  </si>
  <si>
    <t>FY 2022
Actual</t>
  </si>
  <si>
    <t>FY 2023
Actual</t>
  </si>
  <si>
    <t>FY 2024
Actual</t>
  </si>
  <si>
    <t>(6)
Change</t>
  </si>
  <si>
    <t>(7)
% Change</t>
  </si>
  <si>
    <t>FY 2025
Approp</t>
  </si>
  <si>
    <t>FY 2025
Exp. Adj.</t>
  </si>
  <si>
    <t>FY 2025
Est. Exp.</t>
  </si>
  <si>
    <t>Fed Payments To Subgrantes</t>
  </si>
  <si>
    <t>Non Fed Payments To Subgrantees</t>
  </si>
  <si>
    <t>Total</t>
  </si>
  <si>
    <t>FundSource</t>
  </si>
  <si>
    <t xml:space="preserve"> General</t>
  </si>
  <si>
    <t xml:space="preserve"> Dedicated</t>
  </si>
  <si>
    <t xml:space="preserve"> Federal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</si>
  <si>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</si>
  <si>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</si>
  <si>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</si>
  <si>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</si>
  <si>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</si>
  <si>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</si>
  <si>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</si>
  <si>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</si>
  <si>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</si>
  <si>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</si>
  <si>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Part B:
Trustee/Benefit
Summary Object</t>
  </si>
  <si>
    <t>FY 2025
Est. Exp</t>
  </si>
  <si>
    <t>Remove
One Time
Funding</t>
  </si>
  <si>
    <t>SWCAP,
Nondisc.,
Rent</t>
  </si>
  <si>
    <t>FY 2026
Base</t>
  </si>
  <si>
    <t>General
Inflation
(DU 10.21)</t>
  </si>
  <si>
    <t>% Change</t>
  </si>
  <si>
    <t>Medical
Inflation
(DU 10.22)</t>
  </si>
  <si>
    <t>FY2026
Total</t>
  </si>
  <si>
    <t>Operating Expenditures
Summary Object</t>
  </si>
  <si>
    <t>Communication Costs</t>
  </si>
  <si>
    <t>Employee Development</t>
  </si>
  <si>
    <t>General Services</t>
  </si>
  <si>
    <t>Professional Services</t>
  </si>
  <si>
    <t>Repair &amp; Maintenance</t>
  </si>
  <si>
    <t>Administrative Services</t>
  </si>
  <si>
    <t>Computer Services</t>
  </si>
  <si>
    <t>MISC. TRAVEL AND MOVING COSTS</t>
  </si>
  <si>
    <t>EMPLOYEE IN STATE TRAVEL COSTS</t>
  </si>
  <si>
    <t>EMPLOYEE OUT OF STATE TRAVEL COSTS</t>
  </si>
  <si>
    <t>Employee Out Of Country Travel Costs</t>
  </si>
  <si>
    <t>Administrative Supplies</t>
  </si>
  <si>
    <t>Fuel &amp; Lubricants</t>
  </si>
  <si>
    <t>Manufacturing and Merchant Costs</t>
  </si>
  <si>
    <t>Computer Supplies</t>
  </si>
  <si>
    <t>Repair &amp; Maintenance Supplies</t>
  </si>
  <si>
    <t>Institution &amp; Resident Supplies</t>
  </si>
  <si>
    <t>Specific Use Supplies</t>
  </si>
  <si>
    <t>Insurance Costs</t>
  </si>
  <si>
    <t>Utilities</t>
  </si>
  <si>
    <t>Rental Costs</t>
  </si>
  <si>
    <t>Miscellaneous  Expense</t>
  </si>
  <si>
    <t>Part B:
Operating Expenditures
Summary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</si>
</sst>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8" xfId="0" applyNumberFormat="1" applyFont="1" applyBorder="1"/>
    <xf numFmtId="0" fontId="3" fillId="0" borderId="6" xfId="0" applyFont="1" applyBorder="1"/>
    <xf numFmtId="164" fontId="2" fillId="0" borderId="5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0" fontId="3" fillId="0" borderId="5" xfId="0" applyNumberFormat="1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B8A5-E7BC-4CE0-BF75-540FE640E758}">
  <dimension ref="A1:J67"/>
  <sheetViews>
    <sheetView tabSelected="1"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54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55</v>
      </c>
      <c r="B8" s="11">
        <v>39794.14</v>
      </c>
      <c r="C8" s="11">
        <v>40739.75</v>
      </c>
      <c r="D8" s="11">
        <v>33002.58</v>
      </c>
      <c r="E8" s="11">
        <v>46251.360000000001</v>
      </c>
      <c r="F8" s="11">
        <f>E8- D8</f>
        <v>13248.779999999999</v>
      </c>
      <c r="G8" s="14">
        <f>(E8- D8)/D8</f>
        <v>0.40144679597776894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56</v>
      </c>
      <c r="B9" s="19">
        <v>21894.99</v>
      </c>
      <c r="C9" s="19">
        <v>12321.93</v>
      </c>
      <c r="D9" s="19">
        <v>41823.620000000003</v>
      </c>
      <c r="E9" s="19">
        <v>101346.41</v>
      </c>
      <c r="F9" s="19">
        <f>E9- D9</f>
        <v>59522.79</v>
      </c>
      <c r="G9" s="20">
        <f>(E9- D9)/D9</f>
        <v>1.4231859891611487</v>
      </c>
      <c r="H9" s="19">
        <v>0</v>
      </c>
      <c r="I9" s="19">
        <v>0</v>
      </c>
      <c r="J9" s="21">
        <f>H9+ I9</f>
        <v>0</v>
      </c>
    </row>
    <row r="10" spans="1:10" ht="13.5" customHeight="1" x14ac:dyDescent="0.25">
      <c r="A10" s="17" t="s">
        <v>57</v>
      </c>
      <c r="B10" s="19">
        <v>19424.060000000001</v>
      </c>
      <c r="C10" s="19">
        <v>37453.480000000003</v>
      </c>
      <c r="D10" s="19">
        <v>85983.59</v>
      </c>
      <c r="E10" s="19">
        <v>537272.53</v>
      </c>
      <c r="F10" s="19">
        <f>E10- D10</f>
        <v>451288.94000000006</v>
      </c>
      <c r="G10" s="20">
        <f>(E10- D10)/D10</f>
        <v>5.248547310015784</v>
      </c>
      <c r="H10" s="19">
        <v>0</v>
      </c>
      <c r="I10" s="19">
        <v>0</v>
      </c>
      <c r="J10" s="21">
        <f>H10+ I10</f>
        <v>0</v>
      </c>
    </row>
    <row r="11" spans="1:10" ht="13.5" customHeight="1" x14ac:dyDescent="0.25">
      <c r="A11" s="17" t="s">
        <v>58</v>
      </c>
      <c r="B11" s="19">
        <v>45489.59</v>
      </c>
      <c r="C11" s="19">
        <v>78828.66</v>
      </c>
      <c r="D11" s="19">
        <v>290862.64</v>
      </c>
      <c r="E11" s="19">
        <v>281581.09999999998</v>
      </c>
      <c r="F11" s="19">
        <f>E11- D11</f>
        <v>-9281.5400000000373</v>
      </c>
      <c r="G11" s="20">
        <f>(E11- D11)/D11</f>
        <v>-3.1910389041370307E-2</v>
      </c>
      <c r="H11" s="19">
        <v>0</v>
      </c>
      <c r="I11" s="19">
        <v>0</v>
      </c>
      <c r="J11" s="21">
        <f>H11+ I11</f>
        <v>0</v>
      </c>
    </row>
    <row r="12" spans="1:10" ht="13.5" customHeight="1" x14ac:dyDescent="0.25">
      <c r="A12" s="17" t="s">
        <v>59</v>
      </c>
      <c r="B12" s="19">
        <v>82355.460000000006</v>
      </c>
      <c r="C12" s="19">
        <v>55605.65</v>
      </c>
      <c r="D12" s="19">
        <v>29750.67</v>
      </c>
      <c r="E12" s="19">
        <v>161990.42000000001</v>
      </c>
      <c r="F12" s="19">
        <f>E12- D12</f>
        <v>132239.75</v>
      </c>
      <c r="G12" s="20">
        <f>(E12- D12)/D12</f>
        <v>4.4449335090604682</v>
      </c>
      <c r="H12" s="19">
        <v>0</v>
      </c>
      <c r="I12" s="19">
        <v>0</v>
      </c>
      <c r="J12" s="21">
        <f>H12+ I12</f>
        <v>0</v>
      </c>
    </row>
    <row r="13" spans="1:10" ht="13.5" customHeight="1" x14ac:dyDescent="0.25">
      <c r="A13" s="17" t="s">
        <v>60</v>
      </c>
      <c r="B13" s="19">
        <v>34349.279999999999</v>
      </c>
      <c r="C13" s="19">
        <v>50902.559999999998</v>
      </c>
      <c r="D13" s="19">
        <v>63769.36</v>
      </c>
      <c r="E13" s="19">
        <v>32551.56</v>
      </c>
      <c r="F13" s="19">
        <f>E13- D13</f>
        <v>-31217.8</v>
      </c>
      <c r="G13" s="20">
        <f>(E13- D13)/D13</f>
        <v>-0.48954231311087332</v>
      </c>
      <c r="H13" s="19">
        <v>0</v>
      </c>
      <c r="I13" s="19">
        <v>0</v>
      </c>
      <c r="J13" s="21">
        <f>H13+ I13</f>
        <v>0</v>
      </c>
    </row>
    <row r="14" spans="1:10" ht="13.5" customHeight="1" x14ac:dyDescent="0.25">
      <c r="A14" s="17" t="s">
        <v>61</v>
      </c>
      <c r="B14" s="19">
        <v>3157726.82</v>
      </c>
      <c r="C14" s="19">
        <v>1288199.55</v>
      </c>
      <c r="D14" s="19">
        <v>1343663.79</v>
      </c>
      <c r="E14" s="19">
        <v>333722.63</v>
      </c>
      <c r="F14" s="19">
        <f>E14- D14</f>
        <v>-1009941.16</v>
      </c>
      <c r="G14" s="20">
        <f>(E14- D14)/D14</f>
        <v>-0.75163234100399479</v>
      </c>
      <c r="H14" s="19">
        <v>0</v>
      </c>
      <c r="I14" s="19">
        <v>0</v>
      </c>
      <c r="J14" s="21">
        <f>H14+ I14</f>
        <v>0</v>
      </c>
    </row>
    <row r="15" spans="1:10" ht="13.5" customHeight="1" x14ac:dyDescent="0.25">
      <c r="A15" s="17" t="s">
        <v>62</v>
      </c>
      <c r="B15" s="19">
        <v>4855.24</v>
      </c>
      <c r="C15" s="19">
        <v>33899.57</v>
      </c>
      <c r="D15" s="19">
        <v>94645.71</v>
      </c>
      <c r="E15" s="19">
        <v>32020.57</v>
      </c>
      <c r="F15" s="19">
        <f>E15- D15</f>
        <v>-62625.140000000007</v>
      </c>
      <c r="G15" s="20">
        <f>(E15- D15)/D15</f>
        <v>-0.66167964718105032</v>
      </c>
      <c r="H15" s="19">
        <v>0</v>
      </c>
      <c r="I15" s="19">
        <v>0</v>
      </c>
      <c r="J15" s="21">
        <f>H15+ I15</f>
        <v>0</v>
      </c>
    </row>
    <row r="16" spans="1:10" ht="13.5" customHeight="1" x14ac:dyDescent="0.25">
      <c r="A16" s="17" t="s">
        <v>63</v>
      </c>
      <c r="B16" s="19">
        <v>0</v>
      </c>
      <c r="C16" s="19">
        <v>0</v>
      </c>
      <c r="D16" s="19">
        <v>0</v>
      </c>
      <c r="E16" s="19">
        <v>35142.199999999997</v>
      </c>
      <c r="F16" s="19">
        <f>E16- D16</f>
        <v>35142.199999999997</v>
      </c>
      <c r="G16" s="20" t="e">
        <f>(E16- D16)/D16</f>
        <v>#DIV/0!</v>
      </c>
      <c r="H16" s="19">
        <v>0</v>
      </c>
      <c r="I16" s="19">
        <v>0</v>
      </c>
      <c r="J16" s="21">
        <f>H16+ I16</f>
        <v>0</v>
      </c>
    </row>
    <row r="17" spans="1:10" ht="13.5" customHeight="1" x14ac:dyDescent="0.25">
      <c r="A17" s="17" t="s">
        <v>64</v>
      </c>
      <c r="B17" s="19">
        <v>0</v>
      </c>
      <c r="C17" s="19">
        <v>0</v>
      </c>
      <c r="D17" s="19">
        <v>0</v>
      </c>
      <c r="E17" s="19">
        <v>50719.24</v>
      </c>
      <c r="F17" s="19">
        <f>E17- D17</f>
        <v>50719.24</v>
      </c>
      <c r="G17" s="20" t="e">
        <f>(E17- D17)/D17</f>
        <v>#DIV/0!</v>
      </c>
      <c r="H17" s="19">
        <v>0</v>
      </c>
      <c r="I17" s="19">
        <v>0</v>
      </c>
      <c r="J17" s="21">
        <f>H17+ I17</f>
        <v>0</v>
      </c>
    </row>
    <row r="18" spans="1:10" ht="13.5" customHeight="1" x14ac:dyDescent="0.25">
      <c r="A18" s="17" t="s">
        <v>65</v>
      </c>
      <c r="B18" s="19">
        <v>0</v>
      </c>
      <c r="C18" s="19">
        <v>0</v>
      </c>
      <c r="D18" s="19">
        <v>0</v>
      </c>
      <c r="E18" s="19">
        <v>24.46</v>
      </c>
      <c r="F18" s="19">
        <f>E18- D18</f>
        <v>24.46</v>
      </c>
      <c r="G18" s="20" t="e">
        <f>(E18- D18)/D18</f>
        <v>#DIV/0!</v>
      </c>
      <c r="H18" s="19">
        <v>0</v>
      </c>
      <c r="I18" s="19">
        <v>0</v>
      </c>
      <c r="J18" s="21">
        <f>H18+ I18</f>
        <v>0</v>
      </c>
    </row>
    <row r="19" spans="1:10" ht="13.5" customHeight="1" x14ac:dyDescent="0.25">
      <c r="A19" s="17" t="s">
        <v>66</v>
      </c>
      <c r="B19" s="19">
        <v>28286.36</v>
      </c>
      <c r="C19" s="19">
        <v>31039.55</v>
      </c>
      <c r="D19" s="19">
        <v>16677.95</v>
      </c>
      <c r="E19" s="19">
        <v>11669.95</v>
      </c>
      <c r="F19" s="19">
        <f>E19- D19</f>
        <v>-5008</v>
      </c>
      <c r="G19" s="20">
        <f>(E19- D19)/D19</f>
        <v>-0.30027671266552541</v>
      </c>
      <c r="H19" s="19">
        <v>0</v>
      </c>
      <c r="I19" s="19">
        <v>0</v>
      </c>
      <c r="J19" s="21">
        <f>H19+ I19</f>
        <v>0</v>
      </c>
    </row>
    <row r="20" spans="1:10" ht="13.5" customHeight="1" x14ac:dyDescent="0.25">
      <c r="A20" s="17" t="s">
        <v>67</v>
      </c>
      <c r="B20" s="19">
        <v>190.98</v>
      </c>
      <c r="C20" s="19">
        <v>1072.92</v>
      </c>
      <c r="D20" s="19">
        <v>3164.49</v>
      </c>
      <c r="E20" s="19">
        <v>1703.29</v>
      </c>
      <c r="F20" s="19">
        <f>E20- D20</f>
        <v>-1461.1999999999998</v>
      </c>
      <c r="G20" s="20">
        <f>(E20- D20)/D20</f>
        <v>-0.46174897060821807</v>
      </c>
      <c r="H20" s="19">
        <v>0</v>
      </c>
      <c r="I20" s="19">
        <v>0</v>
      </c>
      <c r="J20" s="21">
        <f>H20+ I20</f>
        <v>0</v>
      </c>
    </row>
    <row r="21" spans="1:10" ht="13.5" customHeight="1" x14ac:dyDescent="0.25">
      <c r="A21" s="17" t="s">
        <v>68</v>
      </c>
      <c r="B21" s="19">
        <v>0</v>
      </c>
      <c r="C21" s="19">
        <v>0</v>
      </c>
      <c r="D21" s="19">
        <v>0</v>
      </c>
      <c r="E21" s="19">
        <v>3632.54</v>
      </c>
      <c r="F21" s="19">
        <f>E21- D21</f>
        <v>3632.54</v>
      </c>
      <c r="G21" s="20" t="e">
        <f>(E21- D21)/D21</f>
        <v>#DIV/0!</v>
      </c>
      <c r="H21" s="19">
        <v>0</v>
      </c>
      <c r="I21" s="19">
        <v>0</v>
      </c>
      <c r="J21" s="21">
        <f>H21+ I21</f>
        <v>0</v>
      </c>
    </row>
    <row r="22" spans="1:10" ht="13.5" customHeight="1" x14ac:dyDescent="0.25">
      <c r="A22" s="17" t="s">
        <v>69</v>
      </c>
      <c r="B22" s="19">
        <v>43877.32</v>
      </c>
      <c r="C22" s="19">
        <v>29364.6</v>
      </c>
      <c r="D22" s="19">
        <v>217456.04</v>
      </c>
      <c r="E22" s="19">
        <v>732772.48</v>
      </c>
      <c r="F22" s="19">
        <f>E22- D22</f>
        <v>515316.43999999994</v>
      </c>
      <c r="G22" s="20">
        <f>(E22- D22)/D22</f>
        <v>2.3697499503807755</v>
      </c>
      <c r="H22" s="19">
        <v>0</v>
      </c>
      <c r="I22" s="19">
        <v>0</v>
      </c>
      <c r="J22" s="21">
        <f>H22+ I22</f>
        <v>0</v>
      </c>
    </row>
    <row r="23" spans="1:10" ht="13.5" customHeight="1" x14ac:dyDescent="0.25">
      <c r="A23" s="17" t="s">
        <v>70</v>
      </c>
      <c r="B23" s="19">
        <v>1007.74</v>
      </c>
      <c r="C23" s="19">
        <v>2038.11</v>
      </c>
      <c r="D23" s="19">
        <v>448.47</v>
      </c>
      <c r="E23" s="19">
        <v>146.83000000000001</v>
      </c>
      <c r="F23" s="19">
        <f>E23- D23</f>
        <v>-301.64</v>
      </c>
      <c r="G23" s="20">
        <f>(E23- D23)/D23</f>
        <v>-0.67259794412112284</v>
      </c>
      <c r="H23" s="19">
        <v>0</v>
      </c>
      <c r="I23" s="19">
        <v>0</v>
      </c>
      <c r="J23" s="21">
        <f>H23+ I23</f>
        <v>0</v>
      </c>
    </row>
    <row r="24" spans="1:10" ht="13.5" customHeight="1" x14ac:dyDescent="0.25">
      <c r="A24" s="17" t="s">
        <v>71</v>
      </c>
      <c r="B24" s="19">
        <v>72.13</v>
      </c>
      <c r="C24" s="19">
        <v>142.26</v>
      </c>
      <c r="D24" s="19">
        <v>56.92</v>
      </c>
      <c r="E24" s="19">
        <v>0</v>
      </c>
      <c r="F24" s="19">
        <f>E24- D24</f>
        <v>-56.92</v>
      </c>
      <c r="G24" s="20">
        <f>(E24- D24)/D24</f>
        <v>-1</v>
      </c>
      <c r="H24" s="19">
        <v>0</v>
      </c>
      <c r="I24" s="19">
        <v>0</v>
      </c>
      <c r="J24" s="21">
        <f>H24+ I24</f>
        <v>0</v>
      </c>
    </row>
    <row r="25" spans="1:10" ht="13.5" customHeight="1" x14ac:dyDescent="0.25">
      <c r="A25" s="17" t="s">
        <v>72</v>
      </c>
      <c r="B25" s="19">
        <v>414577.28</v>
      </c>
      <c r="C25" s="19">
        <v>1101364.96</v>
      </c>
      <c r="D25" s="19">
        <v>562554.61</v>
      </c>
      <c r="E25" s="19">
        <v>706191.54</v>
      </c>
      <c r="F25" s="19">
        <f>E25- D25</f>
        <v>143636.93000000005</v>
      </c>
      <c r="G25" s="20">
        <f>(E25- D25)/D25</f>
        <v>0.25532975367493665</v>
      </c>
      <c r="H25" s="19">
        <v>0</v>
      </c>
      <c r="I25" s="19">
        <v>0</v>
      </c>
      <c r="J25" s="21">
        <f>H25+ I25</f>
        <v>0</v>
      </c>
    </row>
    <row r="26" spans="1:10" ht="13.5" customHeight="1" x14ac:dyDescent="0.25">
      <c r="A26" s="17" t="s">
        <v>73</v>
      </c>
      <c r="B26" s="19">
        <v>10168.4</v>
      </c>
      <c r="C26" s="19">
        <v>11088.81</v>
      </c>
      <c r="D26" s="19">
        <v>5220.3999999999996</v>
      </c>
      <c r="E26" s="19">
        <v>4096.32</v>
      </c>
      <c r="F26" s="19">
        <f>E26- D26</f>
        <v>-1124.08</v>
      </c>
      <c r="G26" s="20">
        <f>(E26- D26)/D26</f>
        <v>-0.21532449620718719</v>
      </c>
      <c r="H26" s="19">
        <v>0</v>
      </c>
      <c r="I26" s="19">
        <v>0</v>
      </c>
      <c r="J26" s="21">
        <f>H26+ I26</f>
        <v>0</v>
      </c>
    </row>
    <row r="27" spans="1:10" ht="13.5" customHeight="1" x14ac:dyDescent="0.25">
      <c r="A27" s="17" t="s">
        <v>74</v>
      </c>
      <c r="B27" s="19">
        <v>0</v>
      </c>
      <c r="C27" s="19">
        <v>0</v>
      </c>
      <c r="D27" s="19">
        <v>0</v>
      </c>
      <c r="E27" s="19">
        <v>98.31</v>
      </c>
      <c r="F27" s="19">
        <f>E27- D27</f>
        <v>98.31</v>
      </c>
      <c r="G27" s="20" t="e">
        <f>(E27- D27)/D27</f>
        <v>#DIV/0!</v>
      </c>
      <c r="H27" s="19">
        <v>0</v>
      </c>
      <c r="I27" s="19">
        <v>0</v>
      </c>
      <c r="J27" s="21">
        <f>H27+ I27</f>
        <v>0</v>
      </c>
    </row>
    <row r="28" spans="1:10" ht="13.5" customHeight="1" x14ac:dyDescent="0.25">
      <c r="A28" s="17" t="s">
        <v>75</v>
      </c>
      <c r="B28" s="19">
        <v>279825.42</v>
      </c>
      <c r="C28" s="19">
        <v>277847.03999999998</v>
      </c>
      <c r="D28" s="19">
        <v>296575.03999999998</v>
      </c>
      <c r="E28" s="19">
        <v>295901.8</v>
      </c>
      <c r="F28" s="19">
        <f>E28- D28</f>
        <v>-673.23999999999069</v>
      </c>
      <c r="G28" s="20">
        <f>(E28- D28)/D28</f>
        <v>-2.2700494282998016E-3</v>
      </c>
      <c r="H28" s="19">
        <v>0</v>
      </c>
      <c r="I28" s="19">
        <v>0</v>
      </c>
      <c r="J28" s="21">
        <f>H28+ I28</f>
        <v>0</v>
      </c>
    </row>
    <row r="29" spans="1:10" ht="13.5" customHeight="1" x14ac:dyDescent="0.25">
      <c r="A29" s="17" t="s">
        <v>76</v>
      </c>
      <c r="B29" s="19">
        <v>13087.58</v>
      </c>
      <c r="C29" s="19">
        <v>44427.17</v>
      </c>
      <c r="D29" s="19">
        <v>174033.63</v>
      </c>
      <c r="E29" s="19">
        <v>70972.59</v>
      </c>
      <c r="F29" s="19">
        <f>E29- D29</f>
        <v>-103061.04000000001</v>
      </c>
      <c r="G29" s="20">
        <f>(E29- D29)/D29</f>
        <v>-0.59219037148164988</v>
      </c>
      <c r="H29" s="19">
        <v>0</v>
      </c>
      <c r="I29" s="19">
        <v>0</v>
      </c>
      <c r="J29" s="21">
        <f>H29+ I29</f>
        <v>0</v>
      </c>
    </row>
    <row r="30" spans="1:10" ht="13.5" customHeight="1" x14ac:dyDescent="0.25">
      <c r="A30" s="18" t="s">
        <v>30</v>
      </c>
      <c r="B30" s="24">
        <f>SUM(B8:B29)</f>
        <v>4196982.7899999991</v>
      </c>
      <c r="C30" s="24">
        <f>SUM(C8:C29)</f>
        <v>3096336.5700000003</v>
      </c>
      <c r="D30" s="24">
        <f>SUM(D8:D29)</f>
        <v>3259689.51</v>
      </c>
      <c r="E30" s="24">
        <f>SUM(E8:E29)</f>
        <v>3439808.13</v>
      </c>
      <c r="F30" s="24">
        <f>SUM(F8:F29)</f>
        <v>180118.61999999979</v>
      </c>
      <c r="G30" s="25">
        <f>(E30- D30)/D30</f>
        <v>5.525637317524764E-2</v>
      </c>
      <c r="H30" s="24">
        <f>SUM(H8:H29)</f>
        <v>0</v>
      </c>
      <c r="I30" s="11">
        <v>0</v>
      </c>
      <c r="J30" s="26">
        <f>SUM(J8:J29)</f>
        <v>0</v>
      </c>
    </row>
    <row r="31" spans="1:10" ht="16.5" customHeight="1" x14ac:dyDescent="0.25">
      <c r="A31" s="18" t="s">
        <v>31</v>
      </c>
      <c r="B31" s="19"/>
      <c r="C31" s="19"/>
      <c r="D31" s="19"/>
      <c r="E31" s="19"/>
      <c r="F31" s="19"/>
      <c r="G31" s="20"/>
      <c r="H31" s="19"/>
      <c r="I31" s="19"/>
      <c r="J31" s="21"/>
    </row>
    <row r="32" spans="1:10" ht="13.5" customHeight="1" x14ac:dyDescent="0.25">
      <c r="A32" s="17" t="s">
        <v>32</v>
      </c>
      <c r="B32" s="19">
        <v>1602171.27</v>
      </c>
      <c r="C32" s="19">
        <v>0</v>
      </c>
      <c r="D32" s="19">
        <v>0</v>
      </c>
      <c r="E32" s="19">
        <v>1874873.87</v>
      </c>
      <c r="F32" s="19">
        <f>E32- D32</f>
        <v>1874873.87</v>
      </c>
      <c r="G32" s="20" t="e">
        <f>(E32- D32)/D32</f>
        <v>#DIV/0!</v>
      </c>
      <c r="H32" s="19">
        <v>1890200</v>
      </c>
      <c r="I32" s="19">
        <v>0</v>
      </c>
      <c r="J32" s="21">
        <f>H32+ I32</f>
        <v>1890200</v>
      </c>
    </row>
    <row r="33" spans="1:10" ht="13.5" customHeight="1" x14ac:dyDescent="0.25">
      <c r="A33" s="17" t="s">
        <v>33</v>
      </c>
      <c r="B33" s="19">
        <v>43411.519999999997</v>
      </c>
      <c r="C33" s="19">
        <v>0</v>
      </c>
      <c r="D33" s="19">
        <v>0</v>
      </c>
      <c r="E33" s="19">
        <v>1297027.47</v>
      </c>
      <c r="F33" s="19">
        <f>E33- D33</f>
        <v>1297027.47</v>
      </c>
      <c r="G33" s="20" t="e">
        <f>(E33- D33)/D33</f>
        <v>#DIV/0!</v>
      </c>
      <c r="H33" s="19">
        <v>55000</v>
      </c>
      <c r="I33" s="19">
        <v>0</v>
      </c>
      <c r="J33" s="21">
        <f>H33+ I33</f>
        <v>55000</v>
      </c>
    </row>
    <row r="34" spans="1:10" ht="13.5" customHeight="1" x14ac:dyDescent="0.25">
      <c r="A34" s="17" t="s">
        <v>34</v>
      </c>
      <c r="B34" s="19">
        <v>2551400</v>
      </c>
      <c r="C34" s="19">
        <v>0</v>
      </c>
      <c r="D34" s="19">
        <v>0</v>
      </c>
      <c r="E34" s="19">
        <v>0</v>
      </c>
      <c r="F34" s="19">
        <f>E34- D34</f>
        <v>0</v>
      </c>
      <c r="G34" s="20" t="e">
        <f>(E34- D34)/D34</f>
        <v>#DIV/0!</v>
      </c>
      <c r="H34" s="19">
        <v>1358600</v>
      </c>
      <c r="I34" s="19">
        <v>0</v>
      </c>
      <c r="J34" s="21">
        <f>H34+ I34</f>
        <v>1358600</v>
      </c>
    </row>
    <row r="35" spans="1:10" ht="13.5" customHeight="1" x14ac:dyDescent="0.25">
      <c r="A35" s="22" t="s">
        <v>30</v>
      </c>
      <c r="B35" s="27">
        <f>SUM(B32:B34)</f>
        <v>4196982.79</v>
      </c>
      <c r="C35" s="27">
        <f>SUM(C32:C34)</f>
        <v>0</v>
      </c>
      <c r="D35" s="27">
        <f>SUM(D32:D34)</f>
        <v>0</v>
      </c>
      <c r="E35" s="27">
        <f>SUM(E32:E34)</f>
        <v>3171901.34</v>
      </c>
      <c r="F35" s="27">
        <f>SUM(F32:F34)</f>
        <v>3171901.34</v>
      </c>
      <c r="G35" s="28" t="e">
        <f>(E35- D35)/D35</f>
        <v>#DIV/0!</v>
      </c>
      <c r="H35" s="27">
        <f>SUM(H32:H34)</f>
        <v>3303800</v>
      </c>
      <c r="I35" s="23">
        <v>0</v>
      </c>
      <c r="J35" s="29">
        <f>SUM(J32:J34)</f>
        <v>3303800</v>
      </c>
    </row>
    <row r="38" spans="1:10" ht="13.5" customHeight="1" x14ac:dyDescent="0.25">
      <c r="A38" s="3" t="s">
        <v>35</v>
      </c>
      <c r="B38" s="3" t="s">
        <v>36</v>
      </c>
      <c r="C38" s="3" t="s">
        <v>37</v>
      </c>
      <c r="D38" s="3" t="s">
        <v>38</v>
      </c>
      <c r="E38" s="3" t="s">
        <v>39</v>
      </c>
      <c r="F38" s="3" t="s">
        <v>40</v>
      </c>
      <c r="G38" s="3" t="s">
        <v>41</v>
      </c>
      <c r="H38" s="3" t="s">
        <v>42</v>
      </c>
      <c r="I38" s="3" t="s">
        <v>43</v>
      </c>
      <c r="J38" s="3" t="s">
        <v>44</v>
      </c>
    </row>
    <row r="39" spans="1:10" ht="37" customHeight="1" x14ac:dyDescent="0.25">
      <c r="A39" s="6" t="s">
        <v>77</v>
      </c>
      <c r="B39" s="7" t="s">
        <v>46</v>
      </c>
      <c r="C39" s="7" t="s">
        <v>47</v>
      </c>
      <c r="D39" s="7" t="s">
        <v>48</v>
      </c>
      <c r="E39" s="7" t="s">
        <v>49</v>
      </c>
      <c r="F39" s="7" t="s">
        <v>50</v>
      </c>
      <c r="G39" s="7" t="s">
        <v>51</v>
      </c>
      <c r="H39" s="7" t="s">
        <v>52</v>
      </c>
      <c r="I39" s="7" t="s">
        <v>51</v>
      </c>
      <c r="J39" s="8" t="s">
        <v>53</v>
      </c>
    </row>
    <row r="40" spans="1:10" ht="13.5" customHeight="1" x14ac:dyDescent="0.25">
      <c r="A40" s="9" t="s">
        <v>55</v>
      </c>
      <c r="B40" s="11">
        <f>J8</f>
        <v>0</v>
      </c>
      <c r="C40" s="11">
        <v>0</v>
      </c>
      <c r="D40" s="11">
        <v>0</v>
      </c>
      <c r="E40" s="11">
        <f>SUM(B40:D40)</f>
        <v>0</v>
      </c>
      <c r="F40" s="11">
        <v>0</v>
      </c>
      <c r="G40" s="14" t="e">
        <f>F40/E40</f>
        <v>#DIV/0!</v>
      </c>
      <c r="H40" s="11">
        <v>0</v>
      </c>
      <c r="I40" s="14">
        <f>IF(E40=0,0,H40/E40)</f>
        <v>0</v>
      </c>
      <c r="J40" s="16">
        <f>E40+F40+H40</f>
        <v>0</v>
      </c>
    </row>
    <row r="41" spans="1:10" ht="13.5" customHeight="1" x14ac:dyDescent="0.25">
      <c r="A41" s="17" t="s">
        <v>56</v>
      </c>
      <c r="B41" s="19">
        <f>J9</f>
        <v>0</v>
      </c>
      <c r="C41" s="19">
        <v>0</v>
      </c>
      <c r="D41" s="19">
        <v>0</v>
      </c>
      <c r="E41" s="19">
        <f>SUM(B41:D41)</f>
        <v>0</v>
      </c>
      <c r="F41" s="19">
        <v>0</v>
      </c>
      <c r="G41" s="20" t="e">
        <f>F41/E41</f>
        <v>#DIV/0!</v>
      </c>
      <c r="H41" s="19">
        <v>0</v>
      </c>
      <c r="I41" s="20">
        <f>IF(E41=0,0,H41/E41)</f>
        <v>0</v>
      </c>
      <c r="J41" s="21">
        <f>E41+F41+H41</f>
        <v>0</v>
      </c>
    </row>
    <row r="42" spans="1:10" ht="13.5" customHeight="1" x14ac:dyDescent="0.25">
      <c r="A42" s="17" t="s">
        <v>57</v>
      </c>
      <c r="B42" s="19">
        <f>J10</f>
        <v>0</v>
      </c>
      <c r="C42" s="19">
        <v>0</v>
      </c>
      <c r="D42" s="19">
        <v>0</v>
      </c>
      <c r="E42" s="19">
        <f>SUM(B42:D42)</f>
        <v>0</v>
      </c>
      <c r="F42" s="19">
        <v>0</v>
      </c>
      <c r="G42" s="20" t="e">
        <f>F42/E42</f>
        <v>#DIV/0!</v>
      </c>
      <c r="H42" s="19">
        <v>0</v>
      </c>
      <c r="I42" s="20">
        <f>IF(E42=0,0,H42/E42)</f>
        <v>0</v>
      </c>
      <c r="J42" s="21">
        <f>E42+F42+H42</f>
        <v>0</v>
      </c>
    </row>
    <row r="43" spans="1:10" ht="13.5" customHeight="1" x14ac:dyDescent="0.25">
      <c r="A43" s="17" t="s">
        <v>58</v>
      </c>
      <c r="B43" s="19">
        <f>J11</f>
        <v>0</v>
      </c>
      <c r="C43" s="19">
        <v>0</v>
      </c>
      <c r="D43" s="19">
        <v>0</v>
      </c>
      <c r="E43" s="19">
        <f>SUM(B43:D43)</f>
        <v>0</v>
      </c>
      <c r="F43" s="19">
        <v>0</v>
      </c>
      <c r="G43" s="20" t="e">
        <f>F43/E43</f>
        <v>#DIV/0!</v>
      </c>
      <c r="H43" s="19">
        <v>0</v>
      </c>
      <c r="I43" s="20">
        <f>IF(E43=0,0,H43/E43)</f>
        <v>0</v>
      </c>
      <c r="J43" s="21">
        <f>E43+F43+H43</f>
        <v>0</v>
      </c>
    </row>
    <row r="44" spans="1:10" ht="13.5" customHeight="1" x14ac:dyDescent="0.25">
      <c r="A44" s="17" t="s">
        <v>59</v>
      </c>
      <c r="B44" s="19">
        <f>J12</f>
        <v>0</v>
      </c>
      <c r="C44" s="19">
        <v>0</v>
      </c>
      <c r="D44" s="19">
        <v>0</v>
      </c>
      <c r="E44" s="19">
        <f>SUM(B44:D44)</f>
        <v>0</v>
      </c>
      <c r="F44" s="19">
        <v>0</v>
      </c>
      <c r="G44" s="20" t="e">
        <f>F44/E44</f>
        <v>#DIV/0!</v>
      </c>
      <c r="H44" s="19">
        <v>0</v>
      </c>
      <c r="I44" s="20">
        <f>IF(E44=0,0,H44/E44)</f>
        <v>0</v>
      </c>
      <c r="J44" s="21">
        <f>E44+F44+H44</f>
        <v>0</v>
      </c>
    </row>
    <row r="45" spans="1:10" ht="13.5" customHeight="1" x14ac:dyDescent="0.25">
      <c r="A45" s="17" t="s">
        <v>60</v>
      </c>
      <c r="B45" s="19">
        <f>J13</f>
        <v>0</v>
      </c>
      <c r="C45" s="19">
        <v>0</v>
      </c>
      <c r="D45" s="19">
        <v>0</v>
      </c>
      <c r="E45" s="19">
        <f>SUM(B45:D45)</f>
        <v>0</v>
      </c>
      <c r="F45" s="19">
        <v>0</v>
      </c>
      <c r="G45" s="20" t="e">
        <f>F45/E45</f>
        <v>#DIV/0!</v>
      </c>
      <c r="H45" s="19">
        <v>0</v>
      </c>
      <c r="I45" s="20">
        <f>IF(E45=0,0,H45/E45)</f>
        <v>0</v>
      </c>
      <c r="J45" s="21">
        <f>E45+F45+H45</f>
        <v>0</v>
      </c>
    </row>
    <row r="46" spans="1:10" ht="13.5" customHeight="1" x14ac:dyDescent="0.25">
      <c r="A46" s="17" t="s">
        <v>61</v>
      </c>
      <c r="B46" s="19">
        <f>J14</f>
        <v>0</v>
      </c>
      <c r="C46" s="19">
        <v>0</v>
      </c>
      <c r="D46" s="19">
        <v>0</v>
      </c>
      <c r="E46" s="19">
        <f>SUM(B46:D46)</f>
        <v>0</v>
      </c>
      <c r="F46" s="19">
        <v>0</v>
      </c>
      <c r="G46" s="20" t="e">
        <f>F46/E46</f>
        <v>#DIV/0!</v>
      </c>
      <c r="H46" s="19">
        <v>0</v>
      </c>
      <c r="I46" s="20">
        <f>IF(E46=0,0,H46/E46)</f>
        <v>0</v>
      </c>
      <c r="J46" s="21">
        <f>E46+F46+H46</f>
        <v>0</v>
      </c>
    </row>
    <row r="47" spans="1:10" ht="13.5" customHeight="1" x14ac:dyDescent="0.25">
      <c r="A47" s="17" t="s">
        <v>62</v>
      </c>
      <c r="B47" s="19">
        <f>J15</f>
        <v>0</v>
      </c>
      <c r="C47" s="19">
        <v>0</v>
      </c>
      <c r="D47" s="19">
        <v>0</v>
      </c>
      <c r="E47" s="19">
        <f>SUM(B47:D47)</f>
        <v>0</v>
      </c>
      <c r="F47" s="19">
        <v>0</v>
      </c>
      <c r="G47" s="20" t="e">
        <f>F47/E47</f>
        <v>#DIV/0!</v>
      </c>
      <c r="H47" s="19">
        <v>0</v>
      </c>
      <c r="I47" s="20">
        <f>IF(E47=0,0,H47/E47)</f>
        <v>0</v>
      </c>
      <c r="J47" s="21">
        <f>E47+F47+H47</f>
        <v>0</v>
      </c>
    </row>
    <row r="48" spans="1:10" ht="13.5" customHeight="1" x14ac:dyDescent="0.25">
      <c r="A48" s="17" t="s">
        <v>63</v>
      </c>
      <c r="B48" s="19">
        <f>J16</f>
        <v>0</v>
      </c>
      <c r="C48" s="19">
        <v>0</v>
      </c>
      <c r="D48" s="19">
        <v>0</v>
      </c>
      <c r="E48" s="19">
        <f>SUM(B48:D48)</f>
        <v>0</v>
      </c>
      <c r="F48" s="19">
        <v>0</v>
      </c>
      <c r="G48" s="20" t="e">
        <f>F48/E48</f>
        <v>#DIV/0!</v>
      </c>
      <c r="H48" s="19">
        <v>0</v>
      </c>
      <c r="I48" s="20">
        <f>IF(E48=0,0,H48/E48)</f>
        <v>0</v>
      </c>
      <c r="J48" s="21">
        <f>E48+F48+H48</f>
        <v>0</v>
      </c>
    </row>
    <row r="49" spans="1:10" ht="13.5" customHeight="1" x14ac:dyDescent="0.25">
      <c r="A49" s="17" t="s">
        <v>64</v>
      </c>
      <c r="B49" s="19">
        <f>J17</f>
        <v>0</v>
      </c>
      <c r="C49" s="19">
        <v>0</v>
      </c>
      <c r="D49" s="19">
        <v>0</v>
      </c>
      <c r="E49" s="19">
        <f>SUM(B49:D49)</f>
        <v>0</v>
      </c>
      <c r="F49" s="19">
        <v>0</v>
      </c>
      <c r="G49" s="20" t="e">
        <f>F49/E49</f>
        <v>#DIV/0!</v>
      </c>
      <c r="H49" s="19">
        <v>0</v>
      </c>
      <c r="I49" s="20">
        <f>IF(E49=0,0,H49/E49)</f>
        <v>0</v>
      </c>
      <c r="J49" s="21">
        <f>E49+F49+H49</f>
        <v>0</v>
      </c>
    </row>
    <row r="50" spans="1:10" ht="13.5" customHeight="1" x14ac:dyDescent="0.25">
      <c r="A50" s="17" t="s">
        <v>65</v>
      </c>
      <c r="B50" s="19">
        <f>J18</f>
        <v>0</v>
      </c>
      <c r="C50" s="19">
        <v>0</v>
      </c>
      <c r="D50" s="19">
        <v>0</v>
      </c>
      <c r="E50" s="19">
        <f>SUM(B50:D50)</f>
        <v>0</v>
      </c>
      <c r="F50" s="19">
        <v>0</v>
      </c>
      <c r="G50" s="20" t="e">
        <f>F50/E50</f>
        <v>#DIV/0!</v>
      </c>
      <c r="H50" s="19">
        <v>0</v>
      </c>
      <c r="I50" s="20">
        <f>IF(E50=0,0,H50/E50)</f>
        <v>0</v>
      </c>
      <c r="J50" s="21">
        <f>E50+F50+H50</f>
        <v>0</v>
      </c>
    </row>
    <row r="51" spans="1:10" ht="13.5" customHeight="1" x14ac:dyDescent="0.25">
      <c r="A51" s="17" t="s">
        <v>66</v>
      </c>
      <c r="B51" s="19">
        <f>J19</f>
        <v>0</v>
      </c>
      <c r="C51" s="19">
        <v>0</v>
      </c>
      <c r="D51" s="19">
        <v>0</v>
      </c>
      <c r="E51" s="19">
        <f>SUM(B51:D51)</f>
        <v>0</v>
      </c>
      <c r="F51" s="19">
        <v>0</v>
      </c>
      <c r="G51" s="20" t="e">
        <f>F51/E51</f>
        <v>#DIV/0!</v>
      </c>
      <c r="H51" s="19">
        <v>0</v>
      </c>
      <c r="I51" s="20">
        <f>IF(E51=0,0,H51/E51)</f>
        <v>0</v>
      </c>
      <c r="J51" s="21">
        <f>E51+F51+H51</f>
        <v>0</v>
      </c>
    </row>
    <row r="52" spans="1:10" ht="13.5" customHeight="1" x14ac:dyDescent="0.25">
      <c r="A52" s="17" t="s">
        <v>67</v>
      </c>
      <c r="B52" s="19">
        <f>J20</f>
        <v>0</v>
      </c>
      <c r="C52" s="19">
        <v>0</v>
      </c>
      <c r="D52" s="19">
        <v>0</v>
      </c>
      <c r="E52" s="19">
        <f>SUM(B52:D52)</f>
        <v>0</v>
      </c>
      <c r="F52" s="19">
        <v>0</v>
      </c>
      <c r="G52" s="20" t="e">
        <f>F52/E52</f>
        <v>#DIV/0!</v>
      </c>
      <c r="H52" s="19">
        <v>0</v>
      </c>
      <c r="I52" s="20">
        <f>IF(E52=0,0,H52/E52)</f>
        <v>0</v>
      </c>
      <c r="J52" s="21">
        <f>E52+F52+H52</f>
        <v>0</v>
      </c>
    </row>
    <row r="53" spans="1:10" ht="13.5" customHeight="1" x14ac:dyDescent="0.25">
      <c r="A53" s="17" t="s">
        <v>68</v>
      </c>
      <c r="B53" s="19">
        <f>J21</f>
        <v>0</v>
      </c>
      <c r="C53" s="19">
        <v>0</v>
      </c>
      <c r="D53" s="19">
        <v>0</v>
      </c>
      <c r="E53" s="19">
        <f>SUM(B53:D53)</f>
        <v>0</v>
      </c>
      <c r="F53" s="19">
        <v>0</v>
      </c>
      <c r="G53" s="20" t="e">
        <f>F53/E53</f>
        <v>#DIV/0!</v>
      </c>
      <c r="H53" s="19">
        <v>0</v>
      </c>
      <c r="I53" s="20">
        <f>IF(E53=0,0,H53/E53)</f>
        <v>0</v>
      </c>
      <c r="J53" s="21">
        <f>E53+F53+H53</f>
        <v>0</v>
      </c>
    </row>
    <row r="54" spans="1:10" ht="13.5" customHeight="1" x14ac:dyDescent="0.25">
      <c r="A54" s="17" t="s">
        <v>69</v>
      </c>
      <c r="B54" s="19">
        <f>J22</f>
        <v>0</v>
      </c>
      <c r="C54" s="19">
        <v>0</v>
      </c>
      <c r="D54" s="19">
        <v>0</v>
      </c>
      <c r="E54" s="19">
        <f>SUM(B54:D54)</f>
        <v>0</v>
      </c>
      <c r="F54" s="19">
        <v>0</v>
      </c>
      <c r="G54" s="20" t="e">
        <f>F54/E54</f>
        <v>#DIV/0!</v>
      </c>
      <c r="H54" s="19">
        <v>0</v>
      </c>
      <c r="I54" s="20">
        <f>IF(E54=0,0,H54/E54)</f>
        <v>0</v>
      </c>
      <c r="J54" s="21">
        <f>E54+F54+H54</f>
        <v>0</v>
      </c>
    </row>
    <row r="55" spans="1:10" ht="13.5" customHeight="1" x14ac:dyDescent="0.25">
      <c r="A55" s="17" t="s">
        <v>70</v>
      </c>
      <c r="B55" s="19">
        <f>J23</f>
        <v>0</v>
      </c>
      <c r="C55" s="19">
        <v>0</v>
      </c>
      <c r="D55" s="19">
        <v>0</v>
      </c>
      <c r="E55" s="19">
        <f>SUM(B55:D55)</f>
        <v>0</v>
      </c>
      <c r="F55" s="19">
        <v>0</v>
      </c>
      <c r="G55" s="20" t="e">
        <f>F55/E55</f>
        <v>#DIV/0!</v>
      </c>
      <c r="H55" s="19">
        <v>0</v>
      </c>
      <c r="I55" s="20">
        <f>IF(E55=0,0,H55/E55)</f>
        <v>0</v>
      </c>
      <c r="J55" s="21">
        <f>E55+F55+H55</f>
        <v>0</v>
      </c>
    </row>
    <row r="56" spans="1:10" ht="13.5" customHeight="1" x14ac:dyDescent="0.25">
      <c r="A56" s="17" t="s">
        <v>71</v>
      </c>
      <c r="B56" s="19">
        <f>J24</f>
        <v>0</v>
      </c>
      <c r="C56" s="19">
        <v>0</v>
      </c>
      <c r="D56" s="19">
        <v>0</v>
      </c>
      <c r="E56" s="19">
        <f>SUM(B56:D56)</f>
        <v>0</v>
      </c>
      <c r="F56" s="19">
        <v>0</v>
      </c>
      <c r="G56" s="20" t="e">
        <f>F56/E56</f>
        <v>#DIV/0!</v>
      </c>
      <c r="H56" s="19">
        <v>0</v>
      </c>
      <c r="I56" s="20">
        <f>IF(E56=0,0,H56/E56)</f>
        <v>0</v>
      </c>
      <c r="J56" s="21">
        <f>E56+F56+H56</f>
        <v>0</v>
      </c>
    </row>
    <row r="57" spans="1:10" ht="13.5" customHeight="1" x14ac:dyDescent="0.25">
      <c r="A57" s="17" t="s">
        <v>72</v>
      </c>
      <c r="B57" s="19">
        <f>J25</f>
        <v>0</v>
      </c>
      <c r="C57" s="19">
        <v>0</v>
      </c>
      <c r="D57" s="19">
        <v>0</v>
      </c>
      <c r="E57" s="19">
        <f>SUM(B57:D57)</f>
        <v>0</v>
      </c>
      <c r="F57" s="19">
        <v>0</v>
      </c>
      <c r="G57" s="20" t="e">
        <f>F57/E57</f>
        <v>#DIV/0!</v>
      </c>
      <c r="H57" s="19">
        <v>0</v>
      </c>
      <c r="I57" s="20">
        <f>IF(E57=0,0,H57/E57)</f>
        <v>0</v>
      </c>
      <c r="J57" s="21">
        <f>E57+F57+H57</f>
        <v>0</v>
      </c>
    </row>
    <row r="58" spans="1:10" ht="13.5" customHeight="1" x14ac:dyDescent="0.25">
      <c r="A58" s="17" t="s">
        <v>73</v>
      </c>
      <c r="B58" s="19">
        <f>J26</f>
        <v>0</v>
      </c>
      <c r="C58" s="19">
        <v>0</v>
      </c>
      <c r="D58" s="19">
        <v>0</v>
      </c>
      <c r="E58" s="19">
        <f>SUM(B58:D58)</f>
        <v>0</v>
      </c>
      <c r="F58" s="19">
        <v>0</v>
      </c>
      <c r="G58" s="20" t="e">
        <f>F58/E58</f>
        <v>#DIV/0!</v>
      </c>
      <c r="H58" s="19">
        <v>0</v>
      </c>
      <c r="I58" s="20">
        <f>IF(E58=0,0,H58/E58)</f>
        <v>0</v>
      </c>
      <c r="J58" s="21">
        <f>E58+F58+H58</f>
        <v>0</v>
      </c>
    </row>
    <row r="59" spans="1:10" ht="13.5" customHeight="1" x14ac:dyDescent="0.25">
      <c r="A59" s="17" t="s">
        <v>74</v>
      </c>
      <c r="B59" s="19">
        <f>J27</f>
        <v>0</v>
      </c>
      <c r="C59" s="19">
        <v>0</v>
      </c>
      <c r="D59" s="19">
        <v>0</v>
      </c>
      <c r="E59" s="19">
        <f>SUM(B59:D59)</f>
        <v>0</v>
      </c>
      <c r="F59" s="19">
        <v>0</v>
      </c>
      <c r="G59" s="20" t="e">
        <f>F59/E59</f>
        <v>#DIV/0!</v>
      </c>
      <c r="H59" s="19">
        <v>0</v>
      </c>
      <c r="I59" s="20">
        <f>IF(E59=0,0,H59/E59)</f>
        <v>0</v>
      </c>
      <c r="J59" s="21">
        <f>E59+F59+H59</f>
        <v>0</v>
      </c>
    </row>
    <row r="60" spans="1:10" ht="13.5" customHeight="1" x14ac:dyDescent="0.25">
      <c r="A60" s="17" t="s">
        <v>75</v>
      </c>
      <c r="B60" s="19">
        <f>J28</f>
        <v>0</v>
      </c>
      <c r="C60" s="19">
        <v>0</v>
      </c>
      <c r="D60" s="19">
        <v>0</v>
      </c>
      <c r="E60" s="19">
        <f>SUM(B60:D60)</f>
        <v>0</v>
      </c>
      <c r="F60" s="19">
        <v>0</v>
      </c>
      <c r="G60" s="20" t="e">
        <f>F60/E60</f>
        <v>#DIV/0!</v>
      </c>
      <c r="H60" s="19">
        <v>0</v>
      </c>
      <c r="I60" s="20">
        <f>IF(E60=0,0,H60/E60)</f>
        <v>0</v>
      </c>
      <c r="J60" s="21">
        <f>E60+F60+H60</f>
        <v>0</v>
      </c>
    </row>
    <row r="61" spans="1:10" ht="13.5" customHeight="1" x14ac:dyDescent="0.25">
      <c r="A61" s="17" t="s">
        <v>76</v>
      </c>
      <c r="B61" s="19">
        <f>J29</f>
        <v>0</v>
      </c>
      <c r="C61" s="19">
        <v>0</v>
      </c>
      <c r="D61" s="19">
        <v>0</v>
      </c>
      <c r="E61" s="19">
        <f>SUM(B61:D61)</f>
        <v>0</v>
      </c>
      <c r="F61" s="19">
        <v>0</v>
      </c>
      <c r="G61" s="20" t="e">
        <f>F61/E61</f>
        <v>#DIV/0!</v>
      </c>
      <c r="H61" s="19">
        <v>0</v>
      </c>
      <c r="I61" s="20">
        <f>IF(E61=0,0,H61/E61)</f>
        <v>0</v>
      </c>
      <c r="J61" s="21">
        <f>E61+F61+H61</f>
        <v>0</v>
      </c>
    </row>
    <row r="62" spans="1:10" ht="13.5" customHeight="1" x14ac:dyDescent="0.25">
      <c r="A62" s="18" t="s">
        <v>30</v>
      </c>
      <c r="B62" s="24">
        <f>SUM(B40:B61)</f>
        <v>0</v>
      </c>
      <c r="C62" s="24">
        <f>SUM(C40:C61)</f>
        <v>0</v>
      </c>
      <c r="D62" s="24">
        <f>SUM(D40:D61)</f>
        <v>0</v>
      </c>
      <c r="E62" s="24">
        <f>SUM(E40:E61)</f>
        <v>0</v>
      </c>
      <c r="F62" s="24">
        <f>SUM(F40:F61)</f>
        <v>0</v>
      </c>
      <c r="G62" s="25" t="e">
        <f>F62/E62</f>
        <v>#DIV/0!</v>
      </c>
      <c r="H62" s="24">
        <f>SUM(H40:H61)</f>
        <v>0</v>
      </c>
      <c r="I62" s="11">
        <v>0</v>
      </c>
      <c r="J62" s="26">
        <f>SUM(J40:J61)</f>
        <v>0</v>
      </c>
    </row>
    <row r="63" spans="1:10" ht="13.5" customHeight="1" x14ac:dyDescent="0.25">
      <c r="A63" s="18" t="s">
        <v>31</v>
      </c>
      <c r="B63" s="19"/>
      <c r="C63" s="19"/>
      <c r="D63" s="19"/>
      <c r="E63" s="19"/>
      <c r="F63" s="19"/>
      <c r="G63" s="20"/>
      <c r="H63" s="19"/>
      <c r="I63" s="19"/>
      <c r="J63" s="21"/>
    </row>
    <row r="64" spans="1:10" ht="13.5" customHeight="1" x14ac:dyDescent="0.25">
      <c r="A64" s="17" t="s">
        <v>32</v>
      </c>
      <c r="B64" s="19">
        <f>J32</f>
        <v>1890200</v>
      </c>
      <c r="C64" s="19">
        <v>0</v>
      </c>
      <c r="D64" s="19">
        <v>0</v>
      </c>
      <c r="E64" s="19">
        <f>SUM(B64:D64)</f>
        <v>1890200</v>
      </c>
      <c r="F64" s="19">
        <v>0</v>
      </c>
      <c r="G64" s="20">
        <f>F64/E64</f>
        <v>0</v>
      </c>
      <c r="H64" s="19">
        <v>0</v>
      </c>
      <c r="I64" s="20">
        <f>IF(E64=0,0,H64/E64)</f>
        <v>0</v>
      </c>
      <c r="J64" s="21">
        <f>E64+F64+H64</f>
        <v>1890200</v>
      </c>
    </row>
    <row r="65" spans="1:10" ht="13.5" customHeight="1" x14ac:dyDescent="0.25">
      <c r="A65" s="17" t="s">
        <v>33</v>
      </c>
      <c r="B65" s="19">
        <f>J33</f>
        <v>55000</v>
      </c>
      <c r="C65" s="19">
        <v>0</v>
      </c>
      <c r="D65" s="19">
        <v>0</v>
      </c>
      <c r="E65" s="19">
        <f>SUM(B65:D65)</f>
        <v>55000</v>
      </c>
      <c r="F65" s="19">
        <v>0</v>
      </c>
      <c r="G65" s="20">
        <f>F65/E65</f>
        <v>0</v>
      </c>
      <c r="H65" s="19">
        <v>0</v>
      </c>
      <c r="I65" s="20">
        <f>IF(E65=0,0,H65/E65)</f>
        <v>0</v>
      </c>
      <c r="J65" s="21">
        <f>E65+F65+H65</f>
        <v>55000</v>
      </c>
    </row>
    <row r="66" spans="1:10" ht="13.5" customHeight="1" x14ac:dyDescent="0.25">
      <c r="A66" s="17" t="s">
        <v>34</v>
      </c>
      <c r="B66" s="19">
        <f>J34</f>
        <v>1358600</v>
      </c>
      <c r="C66" s="19">
        <v>0</v>
      </c>
      <c r="D66" s="19">
        <v>0</v>
      </c>
      <c r="E66" s="19">
        <f>SUM(B66:D66)</f>
        <v>1358600</v>
      </c>
      <c r="F66" s="19">
        <v>0</v>
      </c>
      <c r="G66" s="20">
        <f>F66/E66</f>
        <v>0</v>
      </c>
      <c r="H66" s="19">
        <v>0</v>
      </c>
      <c r="I66" s="20">
        <f>IF(E66=0,0,H66/E66)</f>
        <v>0</v>
      </c>
      <c r="J66" s="21">
        <f>E66+F66+H66</f>
        <v>1358600</v>
      </c>
    </row>
    <row r="67" spans="1:10" ht="13.5" customHeight="1" x14ac:dyDescent="0.25">
      <c r="A67" s="22" t="s">
        <v>30</v>
      </c>
      <c r="B67" s="27">
        <f>SUM(B64:B66)</f>
        <v>3303800</v>
      </c>
      <c r="C67" s="27">
        <f>SUM(C64:C66)</f>
        <v>0</v>
      </c>
      <c r="D67" s="27">
        <f>SUM(D64:D66)</f>
        <v>0</v>
      </c>
      <c r="E67" s="27">
        <f>SUM(E64:E66)</f>
        <v>3303800</v>
      </c>
      <c r="F67" s="27">
        <f>SUM(F64:F66)</f>
        <v>0</v>
      </c>
      <c r="G67" s="28">
        <f>F67/E67</f>
        <v>0</v>
      </c>
      <c r="H67" s="27">
        <f>SUM(H64:H66)</f>
        <v>0</v>
      </c>
      <c r="I67" s="23">
        <v>0</v>
      </c>
      <c r="J67" s="29">
        <f>SUM(J64:J66)</f>
        <v>3303800</v>
      </c>
    </row>
  </sheetData>
  <mergeCells count="1"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2B7-6620-4D21-808C-B3CEDB52A1D2}">
  <dimension ref="A1:J27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23</v>
      </c>
      <c r="G7" s="13" t="s">
        <v>24</v>
      </c>
      <c r="H7" s="12" t="s">
        <v>25</v>
      </c>
      <c r="I7" s="12" t="s">
        <v>26</v>
      </c>
      <c r="J7" s="15" t="s">
        <v>27</v>
      </c>
    </row>
    <row r="8" spans="1:10" ht="13.5" customHeight="1" x14ac:dyDescent="0.25">
      <c r="A8" s="9" t="s">
        <v>28</v>
      </c>
      <c r="B8" s="11">
        <v>67579.570000000007</v>
      </c>
      <c r="C8" s="11">
        <v>1867319.02</v>
      </c>
      <c r="D8" s="11">
        <v>69925.14</v>
      </c>
      <c r="E8" s="11">
        <v>2283098.8199999998</v>
      </c>
      <c r="F8" s="11">
        <f>E8- D8</f>
        <v>2213173.6799999997</v>
      </c>
      <c r="G8" s="14">
        <f>(E8- D8)/D8</f>
        <v>31.650614929051265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9">
        <v>401606.25</v>
      </c>
      <c r="C9" s="19">
        <v>473503.92</v>
      </c>
      <c r="D9" s="19">
        <v>1076600</v>
      </c>
      <c r="E9" s="19">
        <v>492598.09</v>
      </c>
      <c r="F9" s="19">
        <f>E9- D9</f>
        <v>-584001.90999999992</v>
      </c>
      <c r="G9" s="20">
        <f>(E9- D9)/D9</f>
        <v>-0.54245022292402001</v>
      </c>
      <c r="H9" s="19">
        <v>0</v>
      </c>
      <c r="I9" s="19">
        <v>0</v>
      </c>
      <c r="J9" s="21">
        <f>H9+ I9</f>
        <v>0</v>
      </c>
    </row>
    <row r="10" spans="1:10" ht="13.5" customHeight="1" x14ac:dyDescent="0.25">
      <c r="A10" s="18" t="s">
        <v>30</v>
      </c>
      <c r="B10" s="24">
        <f>SUM(B8:B9)</f>
        <v>469185.82</v>
      </c>
      <c r="C10" s="24">
        <f>SUM(C8:C9)</f>
        <v>2340822.94</v>
      </c>
      <c r="D10" s="24">
        <f>SUM(D8:D9)</f>
        <v>1146525.1399999999</v>
      </c>
      <c r="E10" s="24">
        <f>SUM(E8:E9)</f>
        <v>2775696.9099999997</v>
      </c>
      <c r="F10" s="24">
        <f>SUM(F8:F9)</f>
        <v>1629171.7699999998</v>
      </c>
      <c r="G10" s="25">
        <f>(E10- D10)/D10</f>
        <v>1.4209647160462613</v>
      </c>
      <c r="H10" s="24">
        <f>SUM(H8:H9)</f>
        <v>0</v>
      </c>
      <c r="I10" s="11">
        <v>0</v>
      </c>
      <c r="J10" s="26">
        <f>SUM(J8:J9)</f>
        <v>0</v>
      </c>
    </row>
    <row r="11" spans="1:10" ht="16.5" customHeight="1" x14ac:dyDescent="0.25">
      <c r="A11" s="18" t="s">
        <v>31</v>
      </c>
      <c r="B11" s="19"/>
      <c r="C11" s="19"/>
      <c r="D11" s="19"/>
      <c r="E11" s="19"/>
      <c r="F11" s="19"/>
      <c r="G11" s="20"/>
      <c r="H11" s="19"/>
      <c r="I11" s="19"/>
      <c r="J11" s="21"/>
    </row>
    <row r="12" spans="1:10" ht="13.5" customHeight="1" x14ac:dyDescent="0.25">
      <c r="A12" s="17" t="s">
        <v>32</v>
      </c>
      <c r="B12" s="19">
        <v>401318.25</v>
      </c>
      <c r="C12" s="19">
        <v>0</v>
      </c>
      <c r="D12" s="19">
        <v>0</v>
      </c>
      <c r="E12" s="19">
        <v>492598.09</v>
      </c>
      <c r="F12" s="19">
        <f>E12- D12</f>
        <v>492598.09</v>
      </c>
      <c r="G12" s="20" t="e">
        <f>(E12- D12)/D12</f>
        <v>#DIV/0!</v>
      </c>
      <c r="H12" s="19">
        <v>567600</v>
      </c>
      <c r="I12" s="19">
        <v>0</v>
      </c>
      <c r="J12" s="21">
        <f>H12+ I12</f>
        <v>567600</v>
      </c>
    </row>
    <row r="13" spans="1:10" ht="13.5" customHeight="1" x14ac:dyDescent="0.25">
      <c r="A13" s="17" t="s">
        <v>33</v>
      </c>
      <c r="B13" s="19">
        <v>0</v>
      </c>
      <c r="C13" s="19">
        <v>0</v>
      </c>
      <c r="D13" s="19">
        <v>0</v>
      </c>
      <c r="E13" s="19">
        <v>151173.82</v>
      </c>
      <c r="F13" s="19">
        <f>E13- D13</f>
        <v>151173.82</v>
      </c>
      <c r="G13" s="20" t="e">
        <f>(E13- D13)/D13</f>
        <v>#DIV/0!</v>
      </c>
      <c r="H13" s="19">
        <v>10000</v>
      </c>
      <c r="I13" s="19">
        <v>0</v>
      </c>
      <c r="J13" s="21">
        <f>H13+ I13</f>
        <v>10000</v>
      </c>
    </row>
    <row r="14" spans="1:10" ht="13.5" customHeight="1" x14ac:dyDescent="0.25">
      <c r="A14" s="17" t="s">
        <v>34</v>
      </c>
      <c r="B14" s="19">
        <v>67867.570000000007</v>
      </c>
      <c r="C14" s="19">
        <v>0</v>
      </c>
      <c r="D14" s="19">
        <v>0</v>
      </c>
      <c r="E14" s="19">
        <v>0</v>
      </c>
      <c r="F14" s="19">
        <f>E14- D14</f>
        <v>0</v>
      </c>
      <c r="G14" s="20" t="e">
        <f>(E14- D14)/D14</f>
        <v>#DIV/0!</v>
      </c>
      <c r="H14" s="19">
        <v>390000</v>
      </c>
      <c r="I14" s="19">
        <v>0</v>
      </c>
      <c r="J14" s="21">
        <f>H14+ I14</f>
        <v>390000</v>
      </c>
    </row>
    <row r="15" spans="1:10" ht="13.5" customHeight="1" x14ac:dyDescent="0.25">
      <c r="A15" s="22" t="s">
        <v>30</v>
      </c>
      <c r="B15" s="27">
        <f>SUM(B12:B14)</f>
        <v>469185.82</v>
      </c>
      <c r="C15" s="27">
        <f>SUM(C12:C14)</f>
        <v>0</v>
      </c>
      <c r="D15" s="27">
        <f>SUM(D12:D14)</f>
        <v>0</v>
      </c>
      <c r="E15" s="27">
        <f>SUM(E12:E14)</f>
        <v>643771.91</v>
      </c>
      <c r="F15" s="27">
        <f>SUM(F12:F14)</f>
        <v>643771.91</v>
      </c>
      <c r="G15" s="28" t="e">
        <f>(E15- D15)/D15</f>
        <v>#DIV/0!</v>
      </c>
      <c r="H15" s="27">
        <f>SUM(H12:H14)</f>
        <v>967600</v>
      </c>
      <c r="I15" s="23">
        <v>0</v>
      </c>
      <c r="J15" s="29">
        <f>SUM(J12:J14)</f>
        <v>967600</v>
      </c>
    </row>
    <row r="18" spans="1:10" ht="13.5" customHeight="1" x14ac:dyDescent="0.25">
      <c r="A18" s="3" t="s">
        <v>35</v>
      </c>
      <c r="B18" s="3" t="s">
        <v>36</v>
      </c>
      <c r="C18" s="3" t="s">
        <v>37</v>
      </c>
      <c r="D18" s="3" t="s">
        <v>38</v>
      </c>
      <c r="E18" s="3" t="s">
        <v>39</v>
      </c>
      <c r="F18" s="3" t="s">
        <v>40</v>
      </c>
      <c r="G18" s="3" t="s">
        <v>41</v>
      </c>
      <c r="H18" s="3" t="s">
        <v>42</v>
      </c>
      <c r="I18" s="3" t="s">
        <v>43</v>
      </c>
      <c r="J18" s="3" t="s">
        <v>44</v>
      </c>
    </row>
    <row r="19" spans="1:10" ht="37" customHeight="1" x14ac:dyDescent="0.25">
      <c r="A19" s="6" t="s">
        <v>45</v>
      </c>
      <c r="B19" s="7" t="s">
        <v>46</v>
      </c>
      <c r="C19" s="7" t="s">
        <v>47</v>
      </c>
      <c r="D19" s="7" t="s">
        <v>48</v>
      </c>
      <c r="E19" s="7" t="s">
        <v>49</v>
      </c>
      <c r="F19" s="7" t="s">
        <v>50</v>
      </c>
      <c r="G19" s="7" t="s">
        <v>51</v>
      </c>
      <c r="H19" s="7" t="s">
        <v>52</v>
      </c>
      <c r="I19" s="7" t="s">
        <v>51</v>
      </c>
      <c r="J19" s="8" t="s">
        <v>53</v>
      </c>
    </row>
    <row r="20" spans="1:10" ht="13.5" customHeight="1" x14ac:dyDescent="0.25">
      <c r="A20" s="9" t="s">
        <v>28</v>
      </c>
      <c r="B20" s="11">
        <f>J8</f>
        <v>0</v>
      </c>
      <c r="C20" s="11">
        <v>0</v>
      </c>
      <c r="D20" s="11">
        <v>0</v>
      </c>
      <c r="E20" s="11">
        <f>SUM(B20:D20)</f>
        <v>0</v>
      </c>
      <c r="F20" s="11">
        <v>0</v>
      </c>
      <c r="G20" s="14" t="e">
        <f>F20/E20</f>
        <v>#DIV/0!</v>
      </c>
      <c r="H20" s="11">
        <v>0</v>
      </c>
      <c r="I20" s="14">
        <f>IF(E20=0,0,H20/E20)</f>
        <v>0</v>
      </c>
      <c r="J20" s="16">
        <f>E20+F20+H20</f>
        <v>0</v>
      </c>
    </row>
    <row r="21" spans="1:10" ht="13.5" customHeight="1" x14ac:dyDescent="0.25">
      <c r="A21" s="17" t="s">
        <v>29</v>
      </c>
      <c r="B21" s="19">
        <f>J9</f>
        <v>0</v>
      </c>
      <c r="C21" s="19">
        <v>0</v>
      </c>
      <c r="D21" s="19">
        <v>0</v>
      </c>
      <c r="E21" s="19">
        <f>SUM(B21:D21)</f>
        <v>0</v>
      </c>
      <c r="F21" s="19">
        <v>0</v>
      </c>
      <c r="G21" s="20" t="e">
        <f>F21/E21</f>
        <v>#DIV/0!</v>
      </c>
      <c r="H21" s="19">
        <v>0</v>
      </c>
      <c r="I21" s="20">
        <f>IF(E21=0,0,H21/E21)</f>
        <v>0</v>
      </c>
      <c r="J21" s="21">
        <f>E21+F21+H21</f>
        <v>0</v>
      </c>
    </row>
    <row r="22" spans="1:10" ht="13.5" customHeight="1" x14ac:dyDescent="0.25">
      <c r="A22" s="18" t="s">
        <v>30</v>
      </c>
      <c r="B22" s="24">
        <f>SUM(B20:B21)</f>
        <v>0</v>
      </c>
      <c r="C22" s="24">
        <f>SUM(C20:C21)</f>
        <v>0</v>
      </c>
      <c r="D22" s="24">
        <f>SUM(D20:D21)</f>
        <v>0</v>
      </c>
      <c r="E22" s="24">
        <f>SUM(E20:E21)</f>
        <v>0</v>
      </c>
      <c r="F22" s="24">
        <f>SUM(F20:F21)</f>
        <v>0</v>
      </c>
      <c r="G22" s="25" t="e">
        <f>F22/E22</f>
        <v>#DIV/0!</v>
      </c>
      <c r="H22" s="24">
        <f>SUM(H20:H21)</f>
        <v>0</v>
      </c>
      <c r="I22" s="11">
        <v>0</v>
      </c>
      <c r="J22" s="26">
        <f>SUM(J20:J21)</f>
        <v>0</v>
      </c>
    </row>
    <row r="23" spans="1:10" ht="13.5" customHeight="1" x14ac:dyDescent="0.25">
      <c r="A23" s="18" t="s">
        <v>31</v>
      </c>
      <c r="B23" s="19"/>
      <c r="C23" s="19"/>
      <c r="D23" s="19"/>
      <c r="E23" s="19"/>
      <c r="F23" s="19"/>
      <c r="G23" s="20"/>
      <c r="H23" s="19"/>
      <c r="I23" s="19"/>
      <c r="J23" s="21"/>
    </row>
    <row r="24" spans="1:10" ht="13.5" customHeight="1" x14ac:dyDescent="0.25">
      <c r="A24" s="17" t="s">
        <v>32</v>
      </c>
      <c r="B24" s="19">
        <f>J12</f>
        <v>567600</v>
      </c>
      <c r="C24" s="19">
        <v>0</v>
      </c>
      <c r="D24" s="19">
        <v>0</v>
      </c>
      <c r="E24" s="19">
        <f>SUM(B24:D24)</f>
        <v>567600</v>
      </c>
      <c r="F24" s="19">
        <v>0</v>
      </c>
      <c r="G24" s="20">
        <f>F24/E24</f>
        <v>0</v>
      </c>
      <c r="H24" s="19">
        <v>0</v>
      </c>
      <c r="I24" s="20">
        <f>IF(E24=0,0,H24/E24)</f>
        <v>0</v>
      </c>
      <c r="J24" s="21">
        <f>E24+F24+H24</f>
        <v>567600</v>
      </c>
    </row>
    <row r="25" spans="1:10" ht="13.5" customHeight="1" x14ac:dyDescent="0.25">
      <c r="A25" s="17" t="s">
        <v>33</v>
      </c>
      <c r="B25" s="19">
        <f>J13</f>
        <v>10000</v>
      </c>
      <c r="C25" s="19">
        <v>0</v>
      </c>
      <c r="D25" s="19">
        <v>0</v>
      </c>
      <c r="E25" s="19">
        <f>SUM(B25:D25)</f>
        <v>10000</v>
      </c>
      <c r="F25" s="19">
        <v>0</v>
      </c>
      <c r="G25" s="20">
        <f>F25/E25</f>
        <v>0</v>
      </c>
      <c r="H25" s="19">
        <v>0</v>
      </c>
      <c r="I25" s="20">
        <f>IF(E25=0,0,H25/E25)</f>
        <v>0</v>
      </c>
      <c r="J25" s="21">
        <f>E25+F25+H25</f>
        <v>10000</v>
      </c>
    </row>
    <row r="26" spans="1:10" ht="13.5" customHeight="1" x14ac:dyDescent="0.25">
      <c r="A26" s="17" t="s">
        <v>34</v>
      </c>
      <c r="B26" s="19">
        <f>J14</f>
        <v>390000</v>
      </c>
      <c r="C26" s="19">
        <v>0</v>
      </c>
      <c r="D26" s="19">
        <v>0</v>
      </c>
      <c r="E26" s="19">
        <f>SUM(B26:D26)</f>
        <v>390000</v>
      </c>
      <c r="F26" s="19">
        <v>0</v>
      </c>
      <c r="G26" s="20">
        <f>F26/E26</f>
        <v>0</v>
      </c>
      <c r="H26" s="19">
        <v>0</v>
      </c>
      <c r="I26" s="20">
        <f>IF(E26=0,0,H26/E26)</f>
        <v>0</v>
      </c>
      <c r="J26" s="21">
        <f>E26+F26+H26</f>
        <v>390000</v>
      </c>
    </row>
    <row r="27" spans="1:10" ht="13.5" customHeight="1" x14ac:dyDescent="0.25">
      <c r="A27" s="22" t="s">
        <v>30</v>
      </c>
      <c r="B27" s="27">
        <f>SUM(B24:B26)</f>
        <v>967600</v>
      </c>
      <c r="C27" s="27">
        <f>SUM(C24:C26)</f>
        <v>0</v>
      </c>
      <c r="D27" s="27">
        <f>SUM(D24:D26)</f>
        <v>0</v>
      </c>
      <c r="E27" s="27">
        <f>SUM(E24:E26)</f>
        <v>967600</v>
      </c>
      <c r="F27" s="27">
        <f>SUM(F24:F26)</f>
        <v>0</v>
      </c>
      <c r="G27" s="28">
        <f>F27/E27</f>
        <v>0</v>
      </c>
      <c r="H27" s="27">
        <f>SUM(H24:H26)</f>
        <v>0</v>
      </c>
      <c r="I27" s="23">
        <v>0</v>
      </c>
      <c r="J27" s="29">
        <f>SUM(J24:J26)</f>
        <v>967600</v>
      </c>
    </row>
  </sheetData>
  <mergeCells count="1"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Commission for Libraries(OE)</vt:lpstr>
      <vt:lpstr>Commission for Libraries(TB)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Winslow</dc:creator>
  <cp:lastModifiedBy>Shane Winslow</cp:lastModifiedBy>
  <dcterms:created xsi:type="dcterms:W3CDTF">2024-08-09T16:20:04Z</dcterms:created>
  <dcterms:modified xsi:type="dcterms:W3CDTF">2024-08-09T16:20:14Z</dcterms:modified>
</cp:coreProperties>
</file>