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00914176-DFCD-4165-BD1C-1FAECCD76AB3}" xr6:coauthVersionLast="47" xr6:coauthVersionMax="47" xr10:uidLastSave="{00000000-0000-0000-0000-000000000000}"/>
  <bookViews>
    <workbookView xWindow="2340" yWindow="2340" windowWidth="21600" windowHeight="11385" xr2:uid="{FA9526FA-AD9E-4E0B-BC96-A825D611FA3B}"/>
  </bookViews>
  <sheets>
    <sheet name="State Independent Living Co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3" l="1"/>
  <c r="G48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B48" i="3" s="1"/>
  <c r="H53" i="3"/>
  <c r="E53" i="3"/>
  <c r="D53" i="3"/>
  <c r="C53" i="3"/>
  <c r="B53" i="3"/>
  <c r="F53" i="3"/>
  <c r="H48" i="3"/>
  <c r="D48" i="3"/>
  <c r="C48" i="3"/>
  <c r="F48" i="3"/>
  <c r="J28" i="3"/>
  <c r="H28" i="3"/>
  <c r="E28" i="3"/>
  <c r="D28" i="3"/>
  <c r="C28" i="3"/>
  <c r="B28" i="3"/>
  <c r="J23" i="3"/>
  <c r="H23" i="3"/>
  <c r="E23" i="3"/>
  <c r="D23" i="3"/>
  <c r="C23" i="3"/>
  <c r="B23" i="3"/>
  <c r="J27" i="3"/>
  <c r="G27" i="3"/>
  <c r="F27" i="3"/>
  <c r="J26" i="3"/>
  <c r="G26" i="3"/>
  <c r="F26" i="3"/>
  <c r="J25" i="3"/>
  <c r="G25" i="3"/>
  <c r="F25" i="3"/>
  <c r="F28" i="3" s="1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53" i="3" l="1"/>
  <c r="E48" i="3"/>
  <c r="J48" i="3"/>
  <c r="G28" i="3"/>
  <c r="G23" i="3"/>
  <c r="F23" i="3"/>
</calcChain>
</file>

<file path=xl/sharedStrings.xml><?xml version="1.0" encoding="utf-8"?>
<sst xmlns="http://schemas.openxmlformats.org/spreadsheetml/2006/main" count="90" uniqueCount="67">
  <si>
    <t>Form B4:  Inflationary Adjustments</t>
  </si>
  <si>
    <t>Agency: Independent Living Council, State</t>
  </si>
  <si>
    <t>Agency Number:  905</t>
  </si>
  <si>
    <t>FY  2025  Request</t>
  </si>
  <si>
    <t>Function: State Independent Living Council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</si>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</sst>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30CE6-8B37-4E58-8CB1-23ABA7D73672}">
  <dimension ref="A1:J53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10441.85</v>
      </c>
      <c r="C8" s="11">
        <v>14517.01</v>
      </c>
      <c r="D8" s="11">
        <v>12095.57</v>
      </c>
      <c r="E8" s="11">
        <v>13596.59</v>
      </c>
      <c r="F8" s="11">
        <f>E8- D8</f>
        <v>1501.0200000000004</v>
      </c>
      <c r="G8" s="14">
        <f>(E8- D8)/D8</f>
        <v>0.12409667341018245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7530</v>
      </c>
      <c r="C9" s="18">
        <v>4070</v>
      </c>
      <c r="D9" s="18">
        <v>3955</v>
      </c>
      <c r="E9" s="18">
        <v>6392.98</v>
      </c>
      <c r="F9" s="18">
        <f>E9- D9</f>
        <v>2437.9799999999996</v>
      </c>
      <c r="G9" s="19">
        <f>(E9- D9)/D9</f>
        <v>0.61642983565107445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1840</v>
      </c>
      <c r="C10" s="18">
        <v>877.5</v>
      </c>
      <c r="D10" s="18">
        <v>1200</v>
      </c>
      <c r="E10" s="18">
        <v>1868.48</v>
      </c>
      <c r="F10" s="18">
        <f>E10- D10</f>
        <v>668.48</v>
      </c>
      <c r="G10" s="19">
        <f>(E10- D10)/D10</f>
        <v>0.55706666666666671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21943.54</v>
      </c>
      <c r="C11" s="18">
        <v>13248.75</v>
      </c>
      <c r="D11" s="18">
        <v>16942.59</v>
      </c>
      <c r="E11" s="18">
        <v>8035.74</v>
      </c>
      <c r="F11" s="18">
        <f>E11- D11</f>
        <v>-8906.85</v>
      </c>
      <c r="G11" s="19">
        <f>(E11- D11)/D11</f>
        <v>-0.52570769876388446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3666.1</v>
      </c>
      <c r="C12" s="18">
        <v>5497.99</v>
      </c>
      <c r="D12" s="18">
        <v>11188.69</v>
      </c>
      <c r="E12" s="18">
        <v>6419.35</v>
      </c>
      <c r="F12" s="18">
        <f>E12- D12</f>
        <v>-4769.34</v>
      </c>
      <c r="G12" s="19">
        <f>(E12- D12)/D12</f>
        <v>-0.42626437947606022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1006.76</v>
      </c>
      <c r="C13" s="18">
        <v>0</v>
      </c>
      <c r="D13" s="18">
        <v>0</v>
      </c>
      <c r="E13" s="18">
        <v>832.58</v>
      </c>
      <c r="F13" s="18">
        <f>E13- D13</f>
        <v>832.58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10603.99</v>
      </c>
      <c r="C14" s="18">
        <v>10642.72</v>
      </c>
      <c r="D14" s="18">
        <v>12984.25</v>
      </c>
      <c r="E14" s="18">
        <v>9105.56</v>
      </c>
      <c r="F14" s="18">
        <f>E14- D14</f>
        <v>-3878.6900000000005</v>
      </c>
      <c r="G14" s="19">
        <f>(E14- D14)/D14</f>
        <v>-0.29872268325086165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31936.33</v>
      </c>
      <c r="C15" s="18">
        <v>4994.7299999999996</v>
      </c>
      <c r="D15" s="18">
        <v>16323.86</v>
      </c>
      <c r="E15" s="18">
        <v>23942.85</v>
      </c>
      <c r="F15" s="18">
        <f>E15- D15</f>
        <v>7618.989999999998</v>
      </c>
      <c r="G15" s="19">
        <f>(E15- D15)/D15</f>
        <v>0.46673948441116242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3565.76</v>
      </c>
      <c r="C16" s="18">
        <v>6136.53</v>
      </c>
      <c r="D16" s="18">
        <v>6520.58</v>
      </c>
      <c r="E16" s="18">
        <v>2355.12</v>
      </c>
      <c r="F16" s="18">
        <f>E16- D16</f>
        <v>-4165.46</v>
      </c>
      <c r="G16" s="19">
        <f>(E16- D16)/D16</f>
        <v>-0.63881740581359325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4552.46</v>
      </c>
      <c r="C17" s="18">
        <v>7710.23</v>
      </c>
      <c r="D17" s="18">
        <v>3221.96</v>
      </c>
      <c r="E17" s="18">
        <v>313.20999999999998</v>
      </c>
      <c r="F17" s="18">
        <f>E17- D17</f>
        <v>-2908.75</v>
      </c>
      <c r="G17" s="19">
        <f>(E17- D17)/D17</f>
        <v>-0.90278898558641318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1922.92</v>
      </c>
      <c r="C18" s="18">
        <v>2485.52</v>
      </c>
      <c r="D18" s="18">
        <v>1833.93</v>
      </c>
      <c r="E18" s="18">
        <v>687.5</v>
      </c>
      <c r="F18" s="18">
        <f>E18- D18</f>
        <v>-1146.43</v>
      </c>
      <c r="G18" s="19">
        <f>(E18- D18)/D18</f>
        <v>-0.62512200574722043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1579.4</v>
      </c>
      <c r="C19" s="18">
        <v>534.88</v>
      </c>
      <c r="D19" s="18">
        <v>3143.42</v>
      </c>
      <c r="E19" s="18">
        <v>2256.56</v>
      </c>
      <c r="F19" s="18">
        <f>E19- D19</f>
        <v>-886.86000000000013</v>
      </c>
      <c r="G19" s="19">
        <f>(E19- D19)/D19</f>
        <v>-0.28213219996055255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510.03</v>
      </c>
      <c r="C20" s="18">
        <v>531.03</v>
      </c>
      <c r="D20" s="18">
        <v>685.39</v>
      </c>
      <c r="E20" s="18">
        <v>34.28</v>
      </c>
      <c r="F20" s="18">
        <f>E20- D20</f>
        <v>-651.11</v>
      </c>
      <c r="G20" s="19">
        <f>(E20- D20)/D20</f>
        <v>-0.94998468025503735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31307.25</v>
      </c>
      <c r="C21" s="18">
        <v>25854.01</v>
      </c>
      <c r="D21" s="18">
        <v>24629.43</v>
      </c>
      <c r="E21" s="18">
        <v>35796.620000000003</v>
      </c>
      <c r="F21" s="18">
        <f>E21- D21</f>
        <v>11167.190000000002</v>
      </c>
      <c r="G21" s="19">
        <f>(E21- D21)/D21</f>
        <v>0.45340838176116954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15913.97</v>
      </c>
      <c r="C22" s="18">
        <v>14811.23</v>
      </c>
      <c r="D22" s="18">
        <v>8678.57</v>
      </c>
      <c r="E22" s="18">
        <v>19628.2</v>
      </c>
      <c r="F22" s="18">
        <f>E22- D22</f>
        <v>10949.630000000001</v>
      </c>
      <c r="G22" s="19">
        <f>(E22- D22)/D22</f>
        <v>1.2616859690018059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21" t="s">
        <v>43</v>
      </c>
      <c r="B23" s="24">
        <f>SUM(B8:B22)</f>
        <v>148320.36000000002</v>
      </c>
      <c r="C23" s="24">
        <f>SUM(C8:C22)</f>
        <v>111912.12999999999</v>
      </c>
      <c r="D23" s="24">
        <f>SUM(D8:D22)</f>
        <v>123403.24000000002</v>
      </c>
      <c r="E23" s="24">
        <f>SUM(E8:E22)</f>
        <v>131265.62000000002</v>
      </c>
      <c r="F23" s="24">
        <f>SUM(F8:F22)</f>
        <v>7862.3799999999974</v>
      </c>
      <c r="G23" s="25">
        <f>(E23- D23)/D23</f>
        <v>6.3712913858663706E-2</v>
      </c>
      <c r="H23" s="24">
        <f>SUM(H8:H22)</f>
        <v>0</v>
      </c>
      <c r="I23" s="11">
        <v>0</v>
      </c>
      <c r="J23" s="26">
        <f>SUM(J8:J22)</f>
        <v>0</v>
      </c>
    </row>
    <row r="24" spans="1:10" ht="16.5" customHeight="1" x14ac:dyDescent="0.2">
      <c r="A24" s="21" t="s">
        <v>44</v>
      </c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13.5" customHeight="1" x14ac:dyDescent="0.2">
      <c r="A25" s="17" t="s">
        <v>45</v>
      </c>
      <c r="B25" s="18">
        <v>86403.839999999997</v>
      </c>
      <c r="C25" s="18">
        <v>87562.34</v>
      </c>
      <c r="D25" s="18">
        <v>102010.32</v>
      </c>
      <c r="E25" s="18">
        <v>100057.46</v>
      </c>
      <c r="F25" s="18">
        <f>E25- D25</f>
        <v>-1952.8600000000006</v>
      </c>
      <c r="G25" s="19">
        <f>(E25- D25)/D25</f>
        <v>-1.9143749377513966E-2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22" t="s">
        <v>43</v>
      </c>
      <c r="B28" s="27">
        <f>SUM(B25:B27)</f>
        <v>86403.839999999997</v>
      </c>
      <c r="C28" s="27">
        <f>SUM(C25:C27)</f>
        <v>87562.34</v>
      </c>
      <c r="D28" s="27">
        <f>SUM(D25:D27)</f>
        <v>102010.32</v>
      </c>
      <c r="E28" s="27">
        <f>SUM(E25:E27)</f>
        <v>100057.46</v>
      </c>
      <c r="F28" s="27">
        <f>SUM(F25:F27)</f>
        <v>-1952.8600000000006</v>
      </c>
      <c r="G28" s="28">
        <f>(E28- D28)/D28</f>
        <v>-1.9143749377513966E-2</v>
      </c>
      <c r="H28" s="27">
        <f>SUM(H25:H27)</f>
        <v>0</v>
      </c>
      <c r="I28" s="23">
        <v>0</v>
      </c>
      <c r="J28" s="29">
        <f>SUM(J25:J27)</f>
        <v>0</v>
      </c>
    </row>
    <row r="31" spans="1:10" ht="13.5" customHeight="1" x14ac:dyDescent="0.2">
      <c r="A31" s="3" t="s">
        <v>48</v>
      </c>
      <c r="B31" s="3" t="s">
        <v>49</v>
      </c>
      <c r="C31" s="3" t="s">
        <v>50</v>
      </c>
      <c r="D31" s="3" t="s">
        <v>51</v>
      </c>
      <c r="E31" s="3" t="s">
        <v>52</v>
      </c>
      <c r="F31" s="3" t="s">
        <v>53</v>
      </c>
      <c r="G31" s="3" t="s">
        <v>54</v>
      </c>
      <c r="H31" s="3" t="s">
        <v>55</v>
      </c>
      <c r="I31" s="3" t="s">
        <v>56</v>
      </c>
      <c r="J31" s="3" t="s">
        <v>57</v>
      </c>
    </row>
    <row r="32" spans="1:10" ht="36.950000000000003" customHeight="1" x14ac:dyDescent="0.2">
      <c r="A32" s="6" t="s">
        <v>58</v>
      </c>
      <c r="B32" s="7" t="s">
        <v>59</v>
      </c>
      <c r="C32" s="7" t="s">
        <v>60</v>
      </c>
      <c r="D32" s="7" t="s">
        <v>61</v>
      </c>
      <c r="E32" s="7" t="s">
        <v>62</v>
      </c>
      <c r="F32" s="7" t="s">
        <v>63</v>
      </c>
      <c r="G32" s="7" t="s">
        <v>64</v>
      </c>
      <c r="H32" s="7" t="s">
        <v>65</v>
      </c>
      <c r="I32" s="7" t="s">
        <v>64</v>
      </c>
      <c r="J32" s="8" t="s">
        <v>66</v>
      </c>
    </row>
    <row r="33" spans="1:10" ht="13.5" customHeight="1" x14ac:dyDescent="0.2">
      <c r="A33" s="9" t="s">
        <v>28</v>
      </c>
      <c r="B33" s="11">
        <f>J8</f>
        <v>0</v>
      </c>
      <c r="C33" s="11">
        <v>0</v>
      </c>
      <c r="D33" s="11">
        <v>0</v>
      </c>
      <c r="E33" s="11">
        <f>SUM(B33:D33)</f>
        <v>0</v>
      </c>
      <c r="F33" s="11">
        <v>0</v>
      </c>
      <c r="G33" s="14" t="e">
        <f>F33/E33</f>
        <v>#DIV/0!</v>
      </c>
      <c r="H33" s="11">
        <v>0</v>
      </c>
      <c r="I33" s="14">
        <f>IF(E33=0,0,H33/E33)</f>
        <v>0</v>
      </c>
      <c r="J33" s="16">
        <f>E33+F33+H33</f>
        <v>0</v>
      </c>
    </row>
    <row r="34" spans="1:10" ht="13.5" customHeight="1" x14ac:dyDescent="0.2">
      <c r="A34" s="17" t="s">
        <v>29</v>
      </c>
      <c r="B34" s="18">
        <f>J9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30</v>
      </c>
      <c r="B35" s="18">
        <f>J10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J11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J12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J13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J14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J15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J16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J17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J18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J19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J20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J21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J22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21" t="s">
        <v>43</v>
      </c>
      <c r="B48" s="24">
        <f>SUM(B33:B47)</f>
        <v>0</v>
      </c>
      <c r="C48" s="24">
        <f>SUM(C33:C47)</f>
        <v>0</v>
      </c>
      <c r="D48" s="24">
        <f>SUM(D33:D47)</f>
        <v>0</v>
      </c>
      <c r="E48" s="24">
        <f>SUM(E33:E47)</f>
        <v>0</v>
      </c>
      <c r="F48" s="24">
        <f>SUM(F33:F47)</f>
        <v>0</v>
      </c>
      <c r="G48" s="25" t="e">
        <f>F48/E48</f>
        <v>#DIV/0!</v>
      </c>
      <c r="H48" s="24">
        <f>SUM(H33:H47)</f>
        <v>0</v>
      </c>
      <c r="I48" s="11">
        <v>0</v>
      </c>
      <c r="J48" s="26">
        <f>SUM(J33:J47)</f>
        <v>0</v>
      </c>
    </row>
    <row r="49" spans="1:10" ht="13.5" customHeight="1" x14ac:dyDescent="0.2">
      <c r="A49" s="21" t="s">
        <v>44</v>
      </c>
      <c r="B49" s="18"/>
      <c r="C49" s="18"/>
      <c r="D49" s="18"/>
      <c r="E49" s="18"/>
      <c r="F49" s="18"/>
      <c r="G49" s="19"/>
      <c r="H49" s="18"/>
      <c r="I49" s="18"/>
      <c r="J49" s="20"/>
    </row>
    <row r="50" spans="1:10" ht="13.5" customHeight="1" x14ac:dyDescent="0.2">
      <c r="A50" s="17" t="s">
        <v>45</v>
      </c>
      <c r="B50" s="18">
        <f>J25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46</v>
      </c>
      <c r="B51" s="18">
        <f>J26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17" t="s">
        <v>47</v>
      </c>
      <c r="B52" s="18">
        <f>J27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22" t="s">
        <v>43</v>
      </c>
      <c r="B53" s="27">
        <f>SUM(B50:B52)</f>
        <v>0</v>
      </c>
      <c r="C53" s="27">
        <f>SUM(C50:C52)</f>
        <v>0</v>
      </c>
      <c r="D53" s="27">
        <f>SUM(D50:D52)</f>
        <v>0</v>
      </c>
      <c r="E53" s="27">
        <f>SUM(E50:E52)</f>
        <v>0</v>
      </c>
      <c r="F53" s="27">
        <f>SUM(F50:F52)</f>
        <v>0</v>
      </c>
      <c r="G53" s="28" t="e">
        <f>F53/E53</f>
        <v>#DIV/0!</v>
      </c>
      <c r="H53" s="27">
        <f>SUM(H50:H52)</f>
        <v>0</v>
      </c>
      <c r="I53" s="23">
        <v>0</v>
      </c>
      <c r="J53" s="29">
        <f>SUM(J50:J52)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Independent Living Co(OE)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2023-08-10T20:59:03Z</dcterms:created>
  <dcterms:modified xsi:type="dcterms:W3CDTF">2023-08-10T20:59:18Z</dcterms:modified>
</cp:coreProperties>
</file>